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genpactonline-my.sharepoint.com/personal/850045391_genpact_com/Documents/Desktop/Toolkit/Module wise templates and frameworks/Module 11- Capacity Building/"/>
    </mc:Choice>
  </mc:AlternateContent>
  <xr:revisionPtr revIDLastSave="0" documentId="8_{8BD17CFC-BDDE-4367-B70B-44644212CB74}" xr6:coauthVersionLast="47" xr6:coauthVersionMax="47" xr10:uidLastSave="{00000000-0000-0000-0000-000000000000}"/>
  <bookViews>
    <workbookView xWindow="-120" yWindow="-120" windowWidth="20730" windowHeight="11040" firstSheet="3" activeTab="3" xr2:uid="{00000000-000D-0000-FFFF-FFFF00000000}"/>
  </bookViews>
  <sheets>
    <sheet name="Milestone" sheetId="2" r:id="rId1"/>
    <sheet name="Growth metrics" sheetId="3" r:id="rId2"/>
    <sheet name="Assesment-BoD" sheetId="9" r:id="rId3"/>
    <sheet name="Assesment-Shareholder" sheetId="11" r:id="rId4"/>
    <sheet name="Assesment rubric (3)" sheetId="10" state="hidden" r:id="rId5"/>
    <sheet name="Activities" sheetId="1" r:id="rId6"/>
    <sheet name="Review template" sheetId="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l="1"/>
  <c r="E6" i="3"/>
  <c r="E5" i="3"/>
  <c r="D14" i="9" l="1"/>
  <c r="E14" i="9"/>
  <c r="F14" i="9"/>
  <c r="G14" i="9"/>
  <c r="H14" i="9"/>
  <c r="I14" i="9"/>
  <c r="J14" i="9"/>
  <c r="K14" i="9"/>
  <c r="L14" i="9"/>
  <c r="C14" i="9"/>
  <c r="L8" i="11" l="1"/>
  <c r="L7" i="11"/>
  <c r="L6" i="11"/>
  <c r="L5" i="11"/>
  <c r="L4" i="11"/>
  <c r="J8" i="11"/>
  <c r="J7" i="11"/>
  <c r="J6" i="11"/>
  <c r="J5" i="11"/>
  <c r="J4" i="11"/>
  <c r="H8" i="11"/>
  <c r="H7" i="11"/>
  <c r="H6" i="11"/>
  <c r="H5" i="11"/>
  <c r="H4" i="11"/>
  <c r="F8" i="11"/>
  <c r="M8" i="11" s="1"/>
  <c r="F7" i="11"/>
  <c r="F6" i="11"/>
  <c r="F5" i="11"/>
  <c r="F4" i="11"/>
  <c r="D8" i="11"/>
  <c r="D7" i="11"/>
  <c r="M7" i="11" s="1"/>
  <c r="D6" i="11"/>
  <c r="M6" i="11" s="1"/>
  <c r="D5" i="11"/>
  <c r="M5" i="11" s="1"/>
  <c r="D4" i="11"/>
  <c r="D9" i="11" s="1"/>
  <c r="E17" i="3" l="1"/>
  <c r="M4" i="11"/>
  <c r="L9" i="11"/>
  <c r="J9" i="11"/>
  <c r="H9" i="11"/>
  <c r="F9" i="11"/>
  <c r="M9" i="11" s="1"/>
  <c r="D20" i="9" l="1"/>
  <c r="E20" i="9"/>
  <c r="F20" i="9"/>
  <c r="G20" i="9"/>
  <c r="H20" i="9"/>
  <c r="I20" i="9"/>
  <c r="J20" i="9"/>
  <c r="K20" i="9"/>
  <c r="L20" i="9"/>
  <c r="C20" i="9"/>
  <c r="D9" i="9"/>
  <c r="D10" i="9" s="1"/>
  <c r="E9" i="9"/>
  <c r="E10" i="9" s="1"/>
  <c r="F9" i="9"/>
  <c r="F10" i="9" s="1"/>
  <c r="G9" i="9"/>
  <c r="G10" i="9" s="1"/>
  <c r="H9" i="9"/>
  <c r="H10" i="9" s="1"/>
  <c r="I9" i="9"/>
  <c r="I10" i="9" s="1"/>
  <c r="J9" i="9"/>
  <c r="J10" i="9" s="1"/>
  <c r="K9" i="9"/>
  <c r="K10" i="9" s="1"/>
  <c r="L9" i="9"/>
  <c r="L10" i="9" s="1"/>
  <c r="C9" i="9"/>
  <c r="C10" i="9" s="1"/>
  <c r="L14" i="10"/>
  <c r="F14" i="10"/>
  <c r="E14" i="10"/>
  <c r="D14" i="10"/>
  <c r="L13" i="10"/>
  <c r="K13" i="10"/>
  <c r="K14" i="10" s="1"/>
  <c r="J13" i="10"/>
  <c r="J14" i="10" s="1"/>
  <c r="I13" i="10"/>
  <c r="I14" i="10" s="1"/>
  <c r="H13" i="10"/>
  <c r="H14" i="10" s="1"/>
  <c r="G13" i="10"/>
  <c r="G14" i="10" s="1"/>
  <c r="F13" i="10"/>
  <c r="E13" i="10"/>
  <c r="D13" i="10"/>
  <c r="C13" i="10"/>
  <c r="C14" i="10" s="1"/>
  <c r="M12" i="10"/>
  <c r="N12" i="10" s="1"/>
  <c r="N11" i="10"/>
  <c r="M11" i="10"/>
  <c r="M10" i="10"/>
  <c r="N10" i="10" s="1"/>
  <c r="N9" i="10"/>
  <c r="M9" i="10"/>
  <c r="M8" i="10"/>
  <c r="N8" i="10" s="1"/>
  <c r="N7" i="10"/>
  <c r="M7" i="10"/>
  <c r="M6" i="10"/>
  <c r="N6" i="10" s="1"/>
  <c r="N5" i="10"/>
  <c r="M5" i="10"/>
  <c r="M4" i="10"/>
  <c r="M13" i="10" s="1"/>
  <c r="N3" i="10"/>
  <c r="M3" i="10"/>
  <c r="N13" i="10" l="1"/>
  <c r="M14" i="10"/>
  <c r="N14" i="10"/>
  <c r="N4" i="10"/>
  <c r="M12" i="9"/>
  <c r="N12" i="9" s="1"/>
  <c r="M5" i="9"/>
  <c r="N5" i="9" s="1"/>
  <c r="M7" i="9"/>
  <c r="N7" i="9" s="1"/>
  <c r="M13" i="9"/>
  <c r="N13" i="9" s="1"/>
  <c r="M17" i="9"/>
  <c r="N17" i="9" s="1"/>
  <c r="M18" i="9"/>
  <c r="N18" i="9" s="1"/>
  <c r="M19" i="9"/>
  <c r="N19" i="9" s="1"/>
  <c r="M6" i="9"/>
  <c r="N6" i="9" s="1"/>
  <c r="M8" i="9"/>
  <c r="N8" i="9" s="1"/>
  <c r="M4" i="9"/>
  <c r="N4" i="9" s="1"/>
  <c r="N9" i="9" l="1"/>
  <c r="N10" i="9"/>
  <c r="N14" i="9"/>
  <c r="N15" i="9" s="1"/>
  <c r="M14" i="9"/>
  <c r="M15" i="9" s="1"/>
  <c r="M9" i="9"/>
  <c r="M10" i="9" s="1"/>
  <c r="M20" i="9"/>
  <c r="D19" i="4"/>
  <c r="E19" i="4"/>
  <c r="F19" i="4"/>
  <c r="G19" i="4"/>
  <c r="H19" i="4"/>
  <c r="I19" i="4"/>
  <c r="J19" i="4"/>
  <c r="C19" i="4"/>
  <c r="M21" i="9" l="1"/>
  <c r="N20" i="9"/>
  <c r="N21" i="9" s="1"/>
  <c r="K18" i="4"/>
  <c r="K17" i="4"/>
  <c r="K16" i="4"/>
  <c r="K15" i="4"/>
  <c r="K14" i="4"/>
  <c r="K13" i="4"/>
  <c r="K12" i="4"/>
  <c r="K11" i="4"/>
  <c r="K10" i="4"/>
  <c r="K9" i="4"/>
  <c r="K19" i="4" l="1"/>
  <c r="C21" i="9" l="1"/>
  <c r="F21" i="9"/>
  <c r="H21" i="9"/>
  <c r="J21" i="9"/>
  <c r="G21" i="9"/>
  <c r="L21" i="9"/>
  <c r="I21" i="9"/>
  <c r="K21" i="9"/>
  <c r="E21" i="9"/>
  <c r="D21" i="9"/>
  <c r="G15" i="9"/>
  <c r="C15" i="9"/>
  <c r="D15" i="9"/>
  <c r="F15" i="9"/>
  <c r="L15" i="9"/>
  <c r="J15" i="9"/>
  <c r="E15" i="9"/>
  <c r="H15" i="9"/>
  <c r="K15" i="9"/>
  <c r="I15" i="9"/>
</calcChain>
</file>

<file path=xl/sharedStrings.xml><?xml version="1.0" encoding="utf-8"?>
<sst xmlns="http://schemas.openxmlformats.org/spreadsheetml/2006/main" count="357" uniqueCount="207">
  <si>
    <t>Sl. No</t>
  </si>
  <si>
    <t>Milestones</t>
  </si>
  <si>
    <t>Stakeholders</t>
  </si>
  <si>
    <t>Pre- Formation</t>
  </si>
  <si>
    <t>PRADAN Resource</t>
  </si>
  <si>
    <t>Need assesment/Farmer engagement</t>
  </si>
  <si>
    <t>Demand supply mapping</t>
  </si>
  <si>
    <t>Formation</t>
  </si>
  <si>
    <t>PRADAN Resource, FPC Manager, Accountant/Store Manager, Ajeevika Mitra/Field Supervisor, BoD's</t>
  </si>
  <si>
    <t>FPC registration</t>
  </si>
  <si>
    <t>Resource planning (Funding, resource hiring, infrastructure)</t>
  </si>
  <si>
    <t>PRADAN Resource, FPC Manager, Accountant/ Store Manager</t>
  </si>
  <si>
    <t>Shareholder enrollment</t>
  </si>
  <si>
    <t>FPC Manager, Ajeevika Mitra/Field Supervisor, BoD's</t>
  </si>
  <si>
    <t>Business planning</t>
  </si>
  <si>
    <t>FPC Manager, Accountant &amp; PRADAN Resource</t>
  </si>
  <si>
    <t>Early Growth</t>
  </si>
  <si>
    <t>FPC Manager, Accountant/Store Manager, Ajeevika Mitra/Field, Supervisor BoD's &amp; Shareholder</t>
  </si>
  <si>
    <t>Production</t>
  </si>
  <si>
    <t>FPC Manager,Ajeevika Mitra/Field Supervisor, BoD's &amp; Shareholder</t>
  </si>
  <si>
    <t>Inventory management</t>
  </si>
  <si>
    <t>FPC Manager, Accountant/Store Manager</t>
  </si>
  <si>
    <t>Market linkages</t>
  </si>
  <si>
    <t>FPC Manager, Ajeevika Mitra/Field Supervisor</t>
  </si>
  <si>
    <t>Continous Growth</t>
  </si>
  <si>
    <t>FPC Manager, Accountant/Store Manager, Ajeevika Mitra/Field Supervisor, BoD's &amp; Shareholder</t>
  </si>
  <si>
    <t>Increasing shareholder</t>
  </si>
  <si>
    <t xml:space="preserve">FPC Manager,Ajeevika Mitra/Field Supervisor BoD's </t>
  </si>
  <si>
    <t>Increasing Sale</t>
  </si>
  <si>
    <t>FPC Manager</t>
  </si>
  <si>
    <t>Commodity diversification</t>
  </si>
  <si>
    <t>FPC Manager,Ajeevika Mitra/Field Supervisor, BoD's Shareholder</t>
  </si>
  <si>
    <t>Tech integration</t>
  </si>
  <si>
    <t>PRADAN Resource, FPC Staffs</t>
  </si>
  <si>
    <t>Produce value addition</t>
  </si>
  <si>
    <t>These Indicators will help to mesasure the efficiancy of stakeholder (BoD's, FPO Manager, AM's &amp; accountant/store manager) &amp; effectiveness of training over a period of time</t>
  </si>
  <si>
    <t>Growth metrics</t>
  </si>
  <si>
    <t>Baseline</t>
  </si>
  <si>
    <t>Half yearly</t>
  </si>
  <si>
    <t>Annually</t>
  </si>
  <si>
    <t>Means of verification</t>
  </si>
  <si>
    <t>Target</t>
  </si>
  <si>
    <t>Achievement</t>
  </si>
  <si>
    <t>BoD's</t>
  </si>
  <si>
    <t>% of BoD members are well aware of FPO Operation &amp; Governanace</t>
  </si>
  <si>
    <t>Assesment rubric</t>
  </si>
  <si>
    <t>% of BoD members aware about their role &amp; responsibilities towards FPO &amp; shareholder</t>
  </si>
  <si>
    <t>% of BoD members are able to take critical decisions in review meetings</t>
  </si>
  <si>
    <t>No. of critical decision taken by BoD Members</t>
  </si>
  <si>
    <t>Meeting minutes (Review meeting/AGM)</t>
  </si>
  <si>
    <t>FPO Manager</t>
  </si>
  <si>
    <t>% of shareholder are buying inputs from FPO</t>
  </si>
  <si>
    <t>Cenrralized ERP System</t>
  </si>
  <si>
    <t xml:space="preserve">% of shareholder are selling their produce to FPO </t>
  </si>
  <si>
    <t>%  increase in shareholders in the geography</t>
  </si>
  <si>
    <t>% increase on the sale</t>
  </si>
  <si>
    <t>No. of new buyers on-boarded</t>
  </si>
  <si>
    <t>Ajeevika Mitra</t>
  </si>
  <si>
    <t>% increase in PoP adoption by farmers</t>
  </si>
  <si>
    <t>% of shareholder aware on FPO services</t>
  </si>
  <si>
    <t>Accountant/Store Manager</t>
  </si>
  <si>
    <t>Timely &amp; error free report (Stocks/financial report)</t>
  </si>
  <si>
    <t>Observation based by FPO Manager</t>
  </si>
  <si>
    <t>These indictaors will help to measure the engagement level of shareholders towards FPO</t>
  </si>
  <si>
    <t>Shareholder</t>
  </si>
  <si>
    <t>% of shareholder are practicing PoP</t>
  </si>
  <si>
    <t>% of shareholder are participating in FIG meeting</t>
  </si>
  <si>
    <t>Cenrralized ERP System/MIS FIG meeting</t>
  </si>
  <si>
    <r>
      <t xml:space="preserve">Qualitatve Assesment -BOD's/ </t>
    </r>
    <r>
      <rPr>
        <b/>
        <sz val="9"/>
        <color theme="0"/>
        <rFont val="Calibri"/>
        <family val="2"/>
        <scheme val="minor"/>
      </rPr>
      <t>निदेशक मंडल</t>
    </r>
  </si>
  <si>
    <t>BoD1</t>
  </si>
  <si>
    <t>BoD2</t>
  </si>
  <si>
    <t>BoD3</t>
  </si>
  <si>
    <t>BoD4</t>
  </si>
  <si>
    <t>BoD5</t>
  </si>
  <si>
    <t>BoD6</t>
  </si>
  <si>
    <t>BoD7</t>
  </si>
  <si>
    <t>BoD8</t>
  </si>
  <si>
    <t>BoD9</t>
  </si>
  <si>
    <t>BoD10</t>
  </si>
  <si>
    <t>Total Score</t>
  </si>
  <si>
    <t>% of responder</t>
  </si>
  <si>
    <t>Able to response the question = 1, Not able to response=0</t>
  </si>
  <si>
    <t>किसान उत्पादक संगठन (FPO) की गतिविधियों क्या हैं?</t>
  </si>
  <si>
    <t>किसान उत्पादक संगठनों (FPO) के वित्तीय प्रबंधन क्या हैं?</t>
  </si>
  <si>
    <t xml:space="preserve"> किसान उत्पादक संगठन (FPO) के वित्तीय लेनदेन (इनपुट आपूर्ति बिक्री और आउटपुट बिक्री) क्या हैं?</t>
  </si>
  <si>
    <t>किसान हित समूह (Farmers Interest Group) के कार्यों क्या हैं?</t>
  </si>
  <si>
    <t>एफपीओ की वार्षिक आम बैठक (Annual general meeting)  क्या है?</t>
  </si>
  <si>
    <t>Total response</t>
  </si>
  <si>
    <t>Individual BoD Score card</t>
  </si>
  <si>
    <t>कंपनी अंशधारक भूमिका और जिम्मेदारियों क्या हैं?</t>
  </si>
  <si>
    <t>BoD's की भूमिकाएँ और जिम्मेदारियाँ क्या हैं?</t>
  </si>
  <si>
    <t>कंपनी की शासकीय दल बैठक की प्रक्रिया क्या है ?</t>
  </si>
  <si>
    <t>एफपीओ (FPO) में किसानों की चुनौतियां क्या क्या  है ?</t>
  </si>
  <si>
    <t>किसी भी बैठक / चर्चा में निर्णय निर्णय कैसे लेंते है</t>
  </si>
  <si>
    <t>Qualitatve Assesment -Shareholders/ शेयरधारक (Random Sampling)</t>
  </si>
  <si>
    <t>FIG name</t>
  </si>
  <si>
    <t>No. of attendees</t>
  </si>
  <si>
    <t>FIG1</t>
  </si>
  <si>
    <t>FIG2</t>
  </si>
  <si>
    <t>FIG3</t>
  </si>
  <si>
    <t>FIG4</t>
  </si>
  <si>
    <t>FIG5</t>
  </si>
  <si>
    <t>No. responders</t>
  </si>
  <si>
    <t>% of response</t>
  </si>
  <si>
    <t>किसान उत्पादक संगठन की गतिविधियों क्या हैं?</t>
  </si>
  <si>
    <t>एफपीओ द्वारा प्रदान की जाने वाली सेवाएं क्या हैं?</t>
  </si>
  <si>
    <t>FPO द्वारा प्रदान की जाने वाली इनपुट आपूर्तियाँ क्या क्या हैं?</t>
  </si>
  <si>
    <t>किसान हित समूह / उत्पादक समूह क्या है</t>
  </si>
  <si>
    <t>Package of practice का उपयोग कैसे करते है?</t>
  </si>
  <si>
    <t>FIG score card</t>
  </si>
  <si>
    <t>Disclaimer: 
1. Assesment of shareholders will be conducted in FIG meetings. This will be done on observation basis (group discussion). 
2. 20% of FIG sample in each FPO location to be taken for assessment.  Assesment to be conducted on half yearly basis</t>
  </si>
  <si>
    <t xml:space="preserve">Qualitatve Assesment </t>
  </si>
  <si>
    <t>BOD's/ निदेशक मंडल</t>
  </si>
  <si>
    <t>Qualitatve Assesment (Random)</t>
  </si>
  <si>
    <t>Shareholders/ शेयरधारक</t>
  </si>
  <si>
    <t>Steps</t>
  </si>
  <si>
    <t>Broad Activities</t>
  </si>
  <si>
    <t>Tasks/Activities</t>
  </si>
  <si>
    <t>Stages</t>
  </si>
  <si>
    <t>Duration</t>
  </si>
  <si>
    <t>Feasibility/scoping study</t>
  </si>
  <si>
    <t>Market assessment.</t>
  </si>
  <si>
    <t>Pre-phase of formation</t>
  </si>
  <si>
    <t>0-6 months</t>
  </si>
  <si>
    <t>Understanding value chain</t>
  </si>
  <si>
    <t>Conceptualizing the core business of FPO</t>
  </si>
  <si>
    <t>Establishing the crop, stabilizing yield and standardizing production technology</t>
  </si>
  <si>
    <t>Crop demonstration</t>
  </si>
  <si>
    <t>Understanding of Agronomy</t>
  </si>
  <si>
    <t>Developing field supervisor</t>
  </si>
  <si>
    <t>Developing and finalizing the business plan</t>
  </si>
  <si>
    <t>Business plan development.</t>
  </si>
  <si>
    <t>Finalizing geography (intervention villages)</t>
  </si>
  <si>
    <t>Community mobilization (Village level orientation)</t>
  </si>
  <si>
    <t xml:space="preserve">Village level orientation of stakeholders </t>
  </si>
  <si>
    <t xml:space="preserve">Sharing concept of PC with representatives of village organizations:  Principles, Structure, Responsibilities of members.
</t>
  </si>
  <si>
    <t>Formation &amp; Orientation of producer group/FIGs</t>
  </si>
  <si>
    <t>Sharing core business idea.</t>
  </si>
  <si>
    <t>Producers/Shareholders</t>
  </si>
  <si>
    <t>A flow of transaction and organizational structure.</t>
  </si>
  <si>
    <t>Responsibilities of the producers and FIG</t>
  </si>
  <si>
    <t>Formation of FIG</t>
  </si>
  <si>
    <t>Orientation of FIG members on activities of FPO</t>
  </si>
  <si>
    <t>On-boarding of BoD's &amp; FPO Staffs</t>
  </si>
  <si>
    <t>Identification of Women representatives from CLF's</t>
  </si>
  <si>
    <t>Election &amp; onboarding procedure of BoD's</t>
  </si>
  <si>
    <t>Recruitment of FPO staffs (CEO/Manager, Field Supervisor/Ajeevika Mitra, Accountant)</t>
  </si>
  <si>
    <t>Registraion of FPC/FPO</t>
  </si>
  <si>
    <t>Arrangement of documents and legal compliances</t>
  </si>
  <si>
    <t>Formation &amp; Registration</t>
  </si>
  <si>
    <t>Apply for registration of FPO</t>
  </si>
  <si>
    <t>Induction &amp; orientation of BoD's</t>
  </si>
  <si>
    <t>Basic orientation on FPO activities (Governance &amp; operation)</t>
  </si>
  <si>
    <t>Pre &amp; Post phase of formation</t>
  </si>
  <si>
    <t>Roles &amp; responsibilities of BoD's</t>
  </si>
  <si>
    <t>Understanding of commodity and produce FPO deals with</t>
  </si>
  <si>
    <t>Exposure of BoD/extended BoD's around value chain intervention (Need based)</t>
  </si>
  <si>
    <t>Post phase of Fornation</t>
  </si>
  <si>
    <t xml:space="preserve">Need based </t>
  </si>
  <si>
    <t>Grooming of FPO staffs 
(Production manager /CEO of FPCs)</t>
  </si>
  <si>
    <t>Field immersion for 15 days with one established FPC.</t>
  </si>
  <si>
    <t>FPO Staffs (CEO/AM's)</t>
  </si>
  <si>
    <t>Developing business plan and cash flow.</t>
  </si>
  <si>
    <t>CEO &amp; accountant</t>
  </si>
  <si>
    <t>Orientation &amp; capacity building training on Accounting system</t>
  </si>
  <si>
    <t>Understanding financial records (P&amp;L, Balance sheet, trial balance)</t>
  </si>
  <si>
    <t>Setting up  Key performance indicators.</t>
  </si>
  <si>
    <t>CEO, BoD's</t>
  </si>
  <si>
    <t>Orientation on SoP: Product and financial transaction, systems of internal review and reporting back to shareholders</t>
  </si>
  <si>
    <t>CEO, Accountant</t>
  </si>
  <si>
    <t>Orientation on legal Compliances</t>
  </si>
  <si>
    <t>Orientation on Technical aspects of production and quality of produces.</t>
  </si>
  <si>
    <t>CEO, AM's</t>
  </si>
  <si>
    <t>Exposure of CEO around value chain intervention</t>
  </si>
  <si>
    <t>CEO, AM's &amp; BoD's</t>
  </si>
  <si>
    <t>Periodic review of progress against business plan with CEOs</t>
  </si>
  <si>
    <t>Monthly for at least 3 production cycle</t>
  </si>
  <si>
    <t>Mothly</t>
  </si>
  <si>
    <t>CEO, Shareholders/ Producers, AM's, BoD's</t>
  </si>
  <si>
    <t>Quarterly: After 3 production cycle.</t>
  </si>
  <si>
    <t>Quarterly</t>
  </si>
  <si>
    <t xml:space="preserve">Type of participants: </t>
  </si>
  <si>
    <t>No. of participants:</t>
  </si>
  <si>
    <t>Scoring</t>
  </si>
  <si>
    <t>Name of the FPO:</t>
  </si>
  <si>
    <t>Loaction:</t>
  </si>
  <si>
    <t>Good</t>
  </si>
  <si>
    <t>Date of Training/Meeting:</t>
  </si>
  <si>
    <t>Topic of discussion:</t>
  </si>
  <si>
    <t>Average</t>
  </si>
  <si>
    <t>Name of the reviewer/Trainer:</t>
  </si>
  <si>
    <t>Designation:</t>
  </si>
  <si>
    <t>Low</t>
  </si>
  <si>
    <t>Date of review:</t>
  </si>
  <si>
    <t>Duration of meeting/Training:</t>
  </si>
  <si>
    <t>Reviewer comment/Remarks:</t>
  </si>
  <si>
    <t>Name of the Participants</t>
  </si>
  <si>
    <t>Usefulness of content</t>
  </si>
  <si>
    <t>Understanding about the topic</t>
  </si>
  <si>
    <t>Individual Participation level</t>
  </si>
  <si>
    <t>Able to raise question/
concern</t>
  </si>
  <si>
    <t>Able to interpret topic/content  with peer member</t>
  </si>
  <si>
    <t>Group participation</t>
  </si>
  <si>
    <t>Role play/ Situation building</t>
  </si>
  <si>
    <t>Team coordination</t>
  </si>
  <si>
    <t>Average score</t>
  </si>
  <si>
    <r>
      <rPr>
        <b/>
        <sz val="9"/>
        <color theme="1"/>
        <rFont val="Calibri"/>
        <family val="2"/>
        <scheme val="minor"/>
      </rPr>
      <t>Disclaimer:</t>
    </r>
    <r>
      <rPr>
        <sz val="9"/>
        <color theme="1"/>
        <rFont val="Calibri"/>
        <family val="2"/>
        <scheme val="minor"/>
      </rPr>
      <t xml:space="preserve">
1. This review template/format is for the reviewer to assess the participation of the members in the training/discussion/meeting. 
2. The reviewer may be PRADANITES/Trainer or external person depending on the nature of participants. This review template may be feasible and applicable in residential trainings. An observer can be enrolled to asses the participation of participants. 
3. Topic wise score is less then 50% it will highlight in RED colour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</si>
</sst>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theme="1"/>
      <name val="Calibri"/>
      <family val="2"/>
      <scheme val="minor"/>
    </font>
    <font>
      <b/>
      <sz val="10"/>
      <color theme="0"/>
      <name val="Calibri"/>
      <family val="2"/>
      <scheme val="minor"/>
    </font>
    <font>
      <sz val="9"/>
      <color theme="1"/>
      <name val="Calibri"/>
      <family val="2"/>
      <scheme val="minor"/>
    </font>
    <font>
      <b/>
      <sz val="10"/>
      <color rgb="FF002060"/>
      <name val="Calibri"/>
      <family val="2"/>
      <scheme val="minor"/>
    </font>
    <font>
      <b/>
      <sz val="9"/>
      <color theme="0"/>
      <name val="Calibri"/>
      <family val="2"/>
      <scheme val="minor"/>
    </font>
    <font>
      <b/>
      <sz val="11"/>
      <color rgb="FF002060"/>
      <name val="Calibri"/>
      <family val="2"/>
      <scheme val="minor"/>
    </font>
    <font>
      <sz val="10"/>
      <color rgb="FF002060"/>
      <name val="Calibri"/>
      <family val="2"/>
      <scheme val="minor"/>
    </font>
    <font>
      <sz val="11"/>
      <color rgb="FF002060"/>
      <name val="Calibri"/>
      <family val="2"/>
      <scheme val="minor"/>
    </font>
    <font>
      <sz val="9"/>
      <color rgb="FF002060"/>
      <name val="Calibri"/>
      <family val="2"/>
      <scheme val="minor"/>
    </font>
    <font>
      <b/>
      <sz val="9"/>
      <color theme="1"/>
      <name val="Calibri"/>
      <family val="2"/>
      <scheme val="minor"/>
    </font>
    <font>
      <b/>
      <sz val="8"/>
      <color theme="1"/>
      <name val="Calibri"/>
      <family val="2"/>
      <scheme val="minor"/>
    </font>
    <font>
      <b/>
      <sz val="11"/>
      <color theme="1"/>
      <name val="Calibri"/>
      <family val="2"/>
      <scheme val="minor"/>
    </font>
    <font>
      <sz val="10"/>
      <name val="Calibri"/>
      <family val="2"/>
      <scheme val="minor"/>
    </font>
    <font>
      <sz val="8"/>
      <name val="Calibri"/>
      <family val="2"/>
      <scheme val="minor"/>
    </font>
    <font>
      <sz val="11"/>
      <color theme="1"/>
      <name val="Calibri"/>
      <family val="2"/>
      <scheme val="minor"/>
    </font>
    <font>
      <sz val="10"/>
      <color theme="0"/>
      <name val="Calibri"/>
      <family val="2"/>
      <scheme val="minor"/>
    </font>
    <font>
      <sz val="9"/>
      <color rgb="FF002060"/>
      <name val="Inherit"/>
    </font>
    <font>
      <b/>
      <sz val="8"/>
      <color rgb="FF002060"/>
      <name val="Calibri"/>
      <family val="2"/>
      <scheme val="minor"/>
    </font>
  </fonts>
  <fills count="17">
    <fill>
      <patternFill patternType="none"/>
    </fill>
    <fill>
      <patternFill patternType="gray125"/>
    </fill>
    <fill>
      <patternFill patternType="solid">
        <fgColor rgb="FF7030A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79998168889431442"/>
        <bgColor theme="9" tint="0.79998168889431442"/>
      </patternFill>
    </fill>
    <fill>
      <patternFill patternType="solid">
        <fgColor theme="9" tint="0.59999389629810485"/>
        <bgColor indexed="64"/>
      </patternFill>
    </fill>
    <fill>
      <patternFill patternType="solid">
        <fgColor theme="2"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0"/>
        <bgColor theme="9" tint="0.79998168889431442"/>
      </patternFill>
    </fill>
    <fill>
      <patternFill patternType="solid">
        <fgColor rgb="FF002060"/>
        <bgColor indexed="64"/>
      </patternFill>
    </fill>
    <fill>
      <patternFill patternType="solid">
        <fgColor rgb="FFFFFF00"/>
        <bgColor theme="9" tint="0.79998168889431442"/>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162">
    <xf numFmtId="0" fontId="0" fillId="0" borderId="0" xfId="0"/>
    <xf numFmtId="0" fontId="1" fillId="0" borderId="1" xfId="0" applyFont="1" applyBorder="1" applyAlignment="1">
      <alignment vertical="top"/>
    </xf>
    <xf numFmtId="0" fontId="2" fillId="2" borderId="1" xfId="0" applyFont="1" applyFill="1" applyBorder="1" applyAlignment="1">
      <alignment horizontal="center" vertical="top"/>
    </xf>
    <xf numFmtId="0" fontId="1" fillId="0" borderId="1" xfId="0" applyFont="1" applyBorder="1" applyAlignment="1">
      <alignment vertical="top" wrapText="1"/>
    </xf>
    <xf numFmtId="0" fontId="0" fillId="0" borderId="1" xfId="0" applyBorder="1"/>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wrapText="1"/>
    </xf>
    <xf numFmtId="0" fontId="0" fillId="0" borderId="0" xfId="0" applyAlignment="1">
      <alignment horizontal="center"/>
    </xf>
    <xf numFmtId="0" fontId="1" fillId="3" borderId="1" xfId="0" applyFont="1" applyFill="1" applyBorder="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3" fillId="0" borderId="0" xfId="0" applyFont="1" applyAlignment="1">
      <alignment wrapText="1"/>
    </xf>
    <xf numFmtId="0" fontId="2" fillId="2" borderId="0" xfId="0" applyFont="1" applyFill="1" applyAlignment="1">
      <alignment horizontal="center" vertical="top"/>
    </xf>
    <xf numFmtId="0" fontId="2" fillId="2" borderId="0" xfId="0" applyFont="1" applyFill="1" applyAlignment="1">
      <alignment horizontal="center" vertical="top" wrapText="1"/>
    </xf>
    <xf numFmtId="0" fontId="4" fillId="4" borderId="1" xfId="0" applyFont="1" applyFill="1" applyBorder="1" applyAlignment="1">
      <alignment horizontal="center" vertical="top"/>
    </xf>
    <xf numFmtId="0" fontId="4" fillId="4" borderId="5" xfId="0" applyFont="1" applyFill="1" applyBorder="1" applyAlignment="1">
      <alignment vertical="top"/>
    </xf>
    <xf numFmtId="0" fontId="6" fillId="4" borderId="1" xfId="0" applyFont="1" applyFill="1" applyBorder="1"/>
    <xf numFmtId="0" fontId="7" fillId="0" borderId="1" xfId="0" applyFont="1" applyBorder="1" applyAlignment="1">
      <alignment horizontal="center" vertical="top"/>
    </xf>
    <xf numFmtId="0" fontId="7" fillId="7" borderId="5" xfId="0" applyFont="1" applyFill="1" applyBorder="1" applyAlignment="1">
      <alignment horizontal="left" vertical="top" wrapText="1" readingOrder="1"/>
    </xf>
    <xf numFmtId="9" fontId="7" fillId="0" borderId="1" xfId="0" applyNumberFormat="1" applyFont="1" applyBorder="1" applyAlignment="1">
      <alignment horizontal="center" vertical="top"/>
    </xf>
    <xf numFmtId="0" fontId="8" fillId="0" borderId="1" xfId="0" applyFont="1" applyBorder="1"/>
    <xf numFmtId="0" fontId="7" fillId="0" borderId="5" xfId="0" applyFont="1" applyBorder="1" applyAlignment="1">
      <alignment horizontal="left" vertical="top" wrapText="1" readingOrder="1"/>
    </xf>
    <xf numFmtId="0" fontId="7" fillId="7" borderId="5" xfId="0" applyFont="1" applyFill="1" applyBorder="1" applyAlignment="1">
      <alignment vertical="top" wrapText="1"/>
    </xf>
    <xf numFmtId="0" fontId="7" fillId="0" borderId="5" xfId="0" applyFont="1" applyBorder="1" applyAlignment="1">
      <alignment vertical="top" wrapText="1"/>
    </xf>
    <xf numFmtId="0" fontId="4" fillId="4" borderId="5" xfId="0" applyFont="1" applyFill="1" applyBorder="1" applyAlignment="1">
      <alignment vertical="top" wrapText="1"/>
    </xf>
    <xf numFmtId="0" fontId="4" fillId="4" borderId="1" xfId="0" applyFont="1" applyFill="1" applyBorder="1" applyAlignment="1">
      <alignment vertical="top"/>
    </xf>
    <xf numFmtId="0" fontId="9" fillId="4" borderId="1" xfId="0" applyFont="1" applyFill="1" applyBorder="1" applyAlignment="1">
      <alignment vertical="top"/>
    </xf>
    <xf numFmtId="0" fontId="9" fillId="0" borderId="1" xfId="0" applyFont="1" applyBorder="1" applyAlignment="1">
      <alignment horizontal="center" vertical="top"/>
    </xf>
    <xf numFmtId="0" fontId="9" fillId="0" borderId="1" xfId="0" applyFont="1" applyBorder="1" applyAlignment="1">
      <alignment vertical="top"/>
    </xf>
    <xf numFmtId="0" fontId="10" fillId="6" borderId="1" xfId="0" applyFont="1" applyFill="1" applyBorder="1" applyAlignment="1">
      <alignment horizontal="center" vertical="top"/>
    </xf>
    <xf numFmtId="0" fontId="10" fillId="10" borderId="1" xfId="0" applyFont="1" applyFill="1" applyBorder="1" applyAlignment="1">
      <alignment horizontal="center" vertical="top"/>
    </xf>
    <xf numFmtId="0" fontId="10" fillId="11" borderId="1" xfId="0" applyFont="1" applyFill="1" applyBorder="1" applyAlignment="1">
      <alignment horizontal="center" vertical="top"/>
    </xf>
    <xf numFmtId="0" fontId="10" fillId="12" borderId="0" xfId="0" applyFont="1" applyFill="1" applyAlignment="1">
      <alignment horizontal="left" vertical="top"/>
    </xf>
    <xf numFmtId="0" fontId="3" fillId="0" borderId="0" xfId="0" applyFont="1"/>
    <xf numFmtId="0" fontId="3" fillId="0" borderId="1" xfId="0" applyFont="1" applyBorder="1" applyAlignment="1">
      <alignment horizontal="center" vertical="top"/>
    </xf>
    <xf numFmtId="0" fontId="3" fillId="0" borderId="1" xfId="0" applyFont="1" applyBorder="1"/>
    <xf numFmtId="2" fontId="10" fillId="0" borderId="1" xfId="0" applyNumberFormat="1" applyFont="1" applyBorder="1" applyAlignment="1">
      <alignment horizontal="center" vertical="top"/>
    </xf>
    <xf numFmtId="0" fontId="11" fillId="3" borderId="1" xfId="0" applyFont="1" applyFill="1" applyBorder="1" applyAlignment="1">
      <alignment horizontal="center" vertical="top" wrapText="1"/>
    </xf>
    <xf numFmtId="9" fontId="9" fillId="0" borderId="1" xfId="0" applyNumberFormat="1" applyFont="1" applyBorder="1" applyAlignment="1">
      <alignment horizontal="center" vertical="top"/>
    </xf>
    <xf numFmtId="0" fontId="5" fillId="2" borderId="1" xfId="0" applyFont="1" applyFill="1" applyBorder="1" applyAlignment="1">
      <alignment horizontal="center"/>
    </xf>
    <xf numFmtId="0" fontId="12" fillId="0" borderId="0" xfId="0" applyFont="1"/>
    <xf numFmtId="0" fontId="13" fillId="0" borderId="1" xfId="0" applyFont="1" applyBorder="1" applyAlignment="1">
      <alignment horizontal="left" vertical="top" wrapText="1"/>
    </xf>
    <xf numFmtId="0" fontId="7" fillId="0" borderId="1" xfId="0" applyFont="1" applyBorder="1" applyAlignment="1">
      <alignment vertical="top" wrapText="1"/>
    </xf>
    <xf numFmtId="0" fontId="9" fillId="0" borderId="1" xfId="0" applyFont="1" applyBorder="1" applyAlignment="1">
      <alignment vertical="top" wrapText="1"/>
    </xf>
    <xf numFmtId="0" fontId="3" fillId="0" borderId="0" xfId="0" applyFont="1" applyAlignment="1">
      <alignment horizontal="center" vertical="top"/>
    </xf>
    <xf numFmtId="9" fontId="2" fillId="2" borderId="1" xfId="1" applyFont="1" applyFill="1" applyBorder="1" applyAlignment="1">
      <alignment horizontal="center" vertical="top"/>
    </xf>
    <xf numFmtId="0" fontId="0" fillId="0" borderId="0" xfId="0" applyAlignment="1">
      <alignment wrapText="1"/>
    </xf>
    <xf numFmtId="0" fontId="1" fillId="0" borderId="1" xfId="0" applyFont="1" applyBorder="1" applyAlignment="1">
      <alignment horizontal="center"/>
    </xf>
    <xf numFmtId="0" fontId="1" fillId="0" borderId="0" xfId="0" applyFont="1" applyAlignment="1">
      <alignment wrapText="1"/>
    </xf>
    <xf numFmtId="0" fontId="1" fillId="4" borderId="1" xfId="0" applyFont="1" applyFill="1" applyBorder="1" applyAlignment="1">
      <alignment vertical="top" wrapText="1"/>
    </xf>
    <xf numFmtId="0" fontId="7" fillId="12" borderId="1" xfId="0" applyFont="1" applyFill="1" applyBorder="1" applyAlignment="1">
      <alignment horizontal="center" vertical="top"/>
    </xf>
    <xf numFmtId="0" fontId="7" fillId="13" borderId="5" xfId="0" applyFont="1" applyFill="1" applyBorder="1" applyAlignment="1">
      <alignment vertical="top" wrapText="1"/>
    </xf>
    <xf numFmtId="0" fontId="7" fillId="0" borderId="0" xfId="0" applyFont="1" applyAlignment="1">
      <alignment vertical="top" wrapText="1"/>
    </xf>
    <xf numFmtId="0" fontId="1" fillId="0" borderId="3"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left" wrapText="1"/>
    </xf>
    <xf numFmtId="0" fontId="17" fillId="0" borderId="1" xfId="0" applyFont="1" applyBorder="1" applyAlignment="1">
      <alignment horizontal="left" wrapText="1"/>
    </xf>
    <xf numFmtId="0" fontId="17" fillId="0" borderId="1" xfId="0" applyFont="1" applyBorder="1" applyAlignment="1">
      <alignment horizontal="left"/>
    </xf>
    <xf numFmtId="0" fontId="2" fillId="14" borderId="1" xfId="0" applyFont="1" applyFill="1" applyBorder="1"/>
    <xf numFmtId="0" fontId="2" fillId="14" borderId="1" xfId="0" applyFont="1" applyFill="1" applyBorder="1" applyAlignment="1">
      <alignment horizontal="center"/>
    </xf>
    <xf numFmtId="0" fontId="2" fillId="14" borderId="1" xfId="0" applyFont="1" applyFill="1" applyBorder="1" applyAlignment="1">
      <alignment horizontal="center" wrapText="1"/>
    </xf>
    <xf numFmtId="0" fontId="9" fillId="12" borderId="1" xfId="0" applyFont="1" applyFill="1" applyBorder="1" applyAlignment="1">
      <alignment wrapText="1"/>
    </xf>
    <xf numFmtId="0" fontId="7" fillId="0" borderId="1" xfId="0" applyFont="1" applyBorder="1" applyAlignment="1">
      <alignment horizontal="center"/>
    </xf>
    <xf numFmtId="0" fontId="4" fillId="10" borderId="5" xfId="0" applyFont="1" applyFill="1" applyBorder="1"/>
    <xf numFmtId="0" fontId="4" fillId="10" borderId="6" xfId="0" applyFont="1" applyFill="1" applyBorder="1"/>
    <xf numFmtId="0" fontId="7" fillId="0" borderId="0" xfId="0" applyFont="1" applyAlignment="1">
      <alignment horizontal="center"/>
    </xf>
    <xf numFmtId="0" fontId="9" fillId="0" borderId="0" xfId="0" applyFont="1" applyAlignment="1">
      <alignment horizontal="left" wrapText="1"/>
    </xf>
    <xf numFmtId="9" fontId="1" fillId="0" borderId="0" xfId="1" applyFont="1" applyBorder="1" applyAlignment="1">
      <alignment horizontal="center" vertical="top"/>
    </xf>
    <xf numFmtId="9" fontId="1" fillId="0" borderId="0" xfId="0" applyNumberFormat="1" applyFont="1" applyAlignment="1">
      <alignment horizontal="center" vertical="top"/>
    </xf>
    <xf numFmtId="0" fontId="5" fillId="14" borderId="0" xfId="0" applyFont="1" applyFill="1" applyAlignment="1">
      <alignment horizontal="right" wrapText="1"/>
    </xf>
    <xf numFmtId="0" fontId="2" fillId="14" borderId="0" xfId="0" applyFont="1" applyFill="1" applyAlignment="1">
      <alignment horizontal="center"/>
    </xf>
    <xf numFmtId="9" fontId="2" fillId="14" borderId="1" xfId="1" applyFont="1" applyFill="1" applyBorder="1" applyAlignment="1">
      <alignment horizontal="center"/>
    </xf>
    <xf numFmtId="9" fontId="2" fillId="14" borderId="5" xfId="1" applyFont="1" applyFill="1" applyBorder="1" applyAlignment="1">
      <alignment horizontal="center"/>
    </xf>
    <xf numFmtId="9" fontId="2" fillId="14" borderId="1" xfId="0" applyNumberFormat="1" applyFont="1" applyFill="1" applyBorder="1" applyAlignment="1">
      <alignment horizontal="center"/>
    </xf>
    <xf numFmtId="0" fontId="16" fillId="14" borderId="5" xfId="0" applyFont="1" applyFill="1" applyBorder="1" applyAlignment="1">
      <alignment horizontal="center"/>
    </xf>
    <xf numFmtId="0" fontId="7" fillId="0" borderId="3" xfId="0" applyFont="1" applyBorder="1" applyAlignment="1">
      <alignment horizontal="center"/>
    </xf>
    <xf numFmtId="9" fontId="2" fillId="14" borderId="4" xfId="1" applyFont="1" applyFill="1" applyBorder="1" applyAlignment="1">
      <alignment horizontal="center"/>
    </xf>
    <xf numFmtId="0" fontId="9" fillId="0" borderId="3" xfId="0" applyFont="1" applyBorder="1" applyAlignment="1">
      <alignment horizontal="left" wrapText="1"/>
    </xf>
    <xf numFmtId="0" fontId="0" fillId="0" borderId="3" xfId="0" applyBorder="1"/>
    <xf numFmtId="0" fontId="4" fillId="12" borderId="1" xfId="0" applyFont="1" applyFill="1" applyBorder="1" applyAlignment="1">
      <alignment horizontal="left"/>
    </xf>
    <xf numFmtId="0" fontId="0" fillId="12" borderId="1" xfId="0" applyFill="1" applyBorder="1"/>
    <xf numFmtId="0" fontId="0" fillId="12" borderId="7" xfId="0" applyFill="1" applyBorder="1"/>
    <xf numFmtId="0" fontId="0" fillId="12" borderId="0" xfId="0" applyFill="1"/>
    <xf numFmtId="0" fontId="2" fillId="14" borderId="1" xfId="0" applyFont="1" applyFill="1" applyBorder="1" applyAlignment="1">
      <alignment wrapText="1"/>
    </xf>
    <xf numFmtId="0" fontId="7" fillId="4" borderId="1" xfId="0" applyFont="1" applyFill="1" applyBorder="1" applyAlignment="1">
      <alignment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0" fontId="7" fillId="0" borderId="1" xfId="0" applyFont="1" applyBorder="1" applyAlignment="1">
      <alignment horizontal="left" vertical="top" wrapText="1"/>
    </xf>
    <xf numFmtId="0" fontId="7" fillId="0" borderId="1" xfId="0" applyFont="1" applyBorder="1"/>
    <xf numFmtId="0" fontId="7" fillId="0" borderId="1" xfId="0" applyFont="1" applyBorder="1" applyAlignment="1">
      <alignment vertical="top"/>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0" borderId="3" xfId="0" applyFont="1" applyBorder="1" applyAlignment="1">
      <alignment horizontal="center" vertical="center"/>
    </xf>
    <xf numFmtId="0" fontId="16" fillId="14" borderId="10" xfId="0" applyFont="1" applyFill="1" applyBorder="1" applyAlignment="1">
      <alignment horizontal="center" vertical="center"/>
    </xf>
    <xf numFmtId="9" fontId="2" fillId="14" borderId="3" xfId="1" applyFont="1" applyFill="1" applyBorder="1" applyAlignment="1">
      <alignment horizontal="center" vertical="center"/>
    </xf>
    <xf numFmtId="0" fontId="16" fillId="14" borderId="5" xfId="0" applyFont="1" applyFill="1" applyBorder="1" applyAlignment="1">
      <alignment horizontal="center" vertical="center"/>
    </xf>
    <xf numFmtId="9" fontId="2" fillId="14" borderId="1" xfId="1" applyFont="1" applyFill="1" applyBorder="1" applyAlignment="1">
      <alignment horizontal="center" vertical="center"/>
    </xf>
    <xf numFmtId="0" fontId="7" fillId="0" borderId="1" xfId="0" applyFont="1" applyBorder="1" applyAlignment="1">
      <alignment horizontal="center" vertical="center"/>
    </xf>
    <xf numFmtId="0" fontId="9" fillId="12" borderId="1" xfId="0" applyFont="1" applyFill="1" applyBorder="1" applyAlignment="1">
      <alignment vertical="center" wrapText="1"/>
    </xf>
    <xf numFmtId="0" fontId="7" fillId="12" borderId="1" xfId="0" applyFont="1" applyFill="1" applyBorder="1" applyAlignment="1">
      <alignment horizontal="center" vertical="center"/>
    </xf>
    <xf numFmtId="9" fontId="7" fillId="12" borderId="1" xfId="1" applyFont="1" applyFill="1" applyBorder="1" applyAlignment="1">
      <alignment horizontal="center" vertical="center"/>
    </xf>
    <xf numFmtId="9" fontId="7" fillId="0" borderId="1" xfId="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9" fontId="4" fillId="4" borderId="1" xfId="1" applyFont="1" applyFill="1" applyBorder="1" applyAlignment="1">
      <alignment horizontal="center" vertical="center"/>
    </xf>
    <xf numFmtId="0" fontId="18" fillId="16" borderId="1"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2" fillId="14"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14" borderId="5" xfId="0" applyFont="1" applyFill="1" applyBorder="1" applyAlignment="1">
      <alignment horizontal="center" vertical="center"/>
    </xf>
    <xf numFmtId="0" fontId="2" fillId="14" borderId="6" xfId="0" applyFont="1" applyFill="1" applyBorder="1" applyAlignment="1">
      <alignment horizontal="center" vertical="center"/>
    </xf>
    <xf numFmtId="0" fontId="2" fillId="14" borderId="4" xfId="0" applyFont="1" applyFill="1" applyBorder="1" applyAlignment="1">
      <alignment horizontal="center" vertical="center"/>
    </xf>
    <xf numFmtId="9" fontId="7" fillId="0" borderId="1" xfId="1" applyFont="1" applyBorder="1" applyAlignment="1">
      <alignment horizontal="center"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2" borderId="1" xfId="0" applyFont="1" applyFill="1" applyBorder="1" applyAlignment="1">
      <alignment horizontal="left" wrapText="1"/>
    </xf>
    <xf numFmtId="0" fontId="2" fillId="2" borderId="8" xfId="0" applyFont="1" applyFill="1" applyBorder="1" applyAlignment="1">
      <alignment horizontal="left" vertical="top" wrapText="1"/>
    </xf>
    <xf numFmtId="0" fontId="2" fillId="2" borderId="0" xfId="0" applyFont="1" applyFill="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xf>
    <xf numFmtId="0" fontId="4" fillId="16" borderId="5" xfId="0" applyFont="1" applyFill="1" applyBorder="1" applyAlignment="1">
      <alignment horizontal="left"/>
    </xf>
    <xf numFmtId="0" fontId="4" fillId="16" borderId="6" xfId="0" applyFont="1" applyFill="1" applyBorder="1" applyAlignment="1">
      <alignment horizontal="left"/>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5" xfId="0" applyFont="1" applyFill="1" applyBorder="1" applyAlignment="1">
      <alignment horizontal="left" vertical="top" wrapText="1" readingOrder="1"/>
    </xf>
    <xf numFmtId="0" fontId="4" fillId="4" borderId="6" xfId="0" applyFont="1" applyFill="1" applyBorder="1" applyAlignment="1">
      <alignment horizontal="left" vertical="top" wrapText="1" readingOrder="1"/>
    </xf>
    <xf numFmtId="0" fontId="4" fillId="4" borderId="7" xfId="0" applyFont="1" applyFill="1" applyBorder="1" applyAlignment="1">
      <alignment horizontal="left" vertical="top" wrapText="1" readingOrder="1"/>
    </xf>
    <xf numFmtId="0" fontId="4" fillId="15" borderId="9" xfId="0" applyFont="1" applyFill="1" applyBorder="1" applyAlignment="1">
      <alignment horizontal="left" vertical="top" wrapText="1"/>
    </xf>
    <xf numFmtId="0" fontId="4" fillId="15" borderId="11" xfId="0" applyFont="1" applyFill="1" applyBorder="1" applyAlignment="1">
      <alignment horizontal="left" vertical="top" wrapText="1"/>
    </xf>
    <xf numFmtId="0" fontId="7" fillId="6" borderId="0" xfId="0" applyFont="1" applyFill="1" applyAlignment="1">
      <alignment horizontal="left" vertical="top" wrapText="1"/>
    </xf>
    <xf numFmtId="0" fontId="7" fillId="6" borderId="0" xfId="0" applyFont="1" applyFill="1" applyAlignment="1">
      <alignment horizontal="left" vertical="top"/>
    </xf>
    <xf numFmtId="0" fontId="2" fillId="14" borderId="4"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4" fillId="16" borderId="1" xfId="0" applyFont="1" applyFill="1" applyBorder="1" applyAlignment="1">
      <alignment horizontal="left" vertical="center" wrapText="1"/>
    </xf>
    <xf numFmtId="0" fontId="2" fillId="14" borderId="1" xfId="0" applyFont="1" applyFill="1" applyBorder="1" applyAlignment="1">
      <alignment horizontal="center" vertical="center" wrapText="1"/>
    </xf>
    <xf numFmtId="0" fontId="2" fillId="14" borderId="1" xfId="0" applyFont="1" applyFill="1" applyBorder="1" applyAlignment="1">
      <alignment horizontal="center" vertical="center"/>
    </xf>
    <xf numFmtId="0" fontId="4" fillId="4" borderId="1" xfId="0" applyFont="1" applyFill="1" applyBorder="1" applyAlignment="1">
      <alignment horizontal="right" vertical="center" wrapText="1"/>
    </xf>
    <xf numFmtId="0" fontId="4" fillId="10" borderId="10" xfId="0" applyFont="1" applyFill="1" applyBorder="1" applyAlignment="1">
      <alignment horizontal="center"/>
    </xf>
    <xf numFmtId="0" fontId="4" fillId="10" borderId="9" xfId="0" applyFont="1" applyFill="1" applyBorder="1" applyAlignment="1">
      <alignment horizontal="center"/>
    </xf>
    <xf numFmtId="0" fontId="4" fillId="10" borderId="6" xfId="0" applyFont="1" applyFill="1" applyBorder="1" applyAlignment="1">
      <alignment horizontal="left"/>
    </xf>
    <xf numFmtId="0" fontId="1" fillId="0" borderId="4"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0" fillId="8" borderId="1" xfId="0" applyFont="1" applyFill="1" applyBorder="1" applyAlignment="1">
      <alignment horizontal="left" vertical="top"/>
    </xf>
    <xf numFmtId="0" fontId="3" fillId="6" borderId="1" xfId="0" applyFont="1" applyFill="1" applyBorder="1" applyAlignment="1">
      <alignment horizontal="left" vertical="top" wrapText="1"/>
    </xf>
    <xf numFmtId="0" fontId="10" fillId="9" borderId="5" xfId="0" applyFont="1" applyFill="1" applyBorder="1" applyAlignment="1">
      <alignment horizontal="center" vertical="top"/>
    </xf>
    <xf numFmtId="0" fontId="10" fillId="9" borderId="7" xfId="0" applyFont="1" applyFill="1" applyBorder="1" applyAlignment="1">
      <alignment horizontal="center" vertical="top"/>
    </xf>
  </cellXfs>
  <cellStyles count="2">
    <cellStyle name="Normal" xfId="0" builtinId="0"/>
    <cellStyle name="Percent" xfId="1" builtinId="5"/>
  </cellStyles>
  <dxfs count="43">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workbookViewId="0">
      <selection activeCell="H9" sqref="H9"/>
    </sheetView>
  </sheetViews>
  <sheetFormatPr defaultRowHeight="15"/>
  <cols>
    <col min="1" max="1" width="5.5703125" customWidth="1"/>
    <col min="2" max="2" width="34.85546875" style="13" customWidth="1"/>
    <col min="3" max="3" width="43.140625" customWidth="1"/>
  </cols>
  <sheetData>
    <row r="1" spans="1:3" ht="18" customHeight="1">
      <c r="A1" s="15" t="s">
        <v>0</v>
      </c>
      <c r="B1" s="15" t="s">
        <v>1</v>
      </c>
      <c r="C1" s="14" t="s">
        <v>2</v>
      </c>
    </row>
    <row r="2" spans="1:3">
      <c r="A2" s="116">
        <v>1</v>
      </c>
      <c r="B2" s="87" t="s">
        <v>3</v>
      </c>
      <c r="C2" s="88" t="s">
        <v>4</v>
      </c>
    </row>
    <row r="3" spans="1:3" ht="17.25" customHeight="1">
      <c r="A3" s="116"/>
      <c r="B3" s="89" t="s">
        <v>5</v>
      </c>
      <c r="C3" s="44" t="s">
        <v>4</v>
      </c>
    </row>
    <row r="4" spans="1:3" ht="18" customHeight="1">
      <c r="A4" s="116"/>
      <c r="B4" s="89" t="s">
        <v>6</v>
      </c>
      <c r="C4" s="44" t="s">
        <v>4</v>
      </c>
    </row>
    <row r="5" spans="1:3" ht="27.75" customHeight="1">
      <c r="A5" s="116">
        <v>2</v>
      </c>
      <c r="B5" s="87" t="s">
        <v>7</v>
      </c>
      <c r="C5" s="88" t="s">
        <v>8</v>
      </c>
    </row>
    <row r="6" spans="1:3">
      <c r="A6" s="116"/>
      <c r="B6" s="89" t="s">
        <v>9</v>
      </c>
      <c r="C6" s="44" t="s">
        <v>4</v>
      </c>
    </row>
    <row r="7" spans="1:3" ht="25.5">
      <c r="A7" s="116"/>
      <c r="B7" s="89" t="s">
        <v>10</v>
      </c>
      <c r="C7" s="44" t="s">
        <v>11</v>
      </c>
    </row>
    <row r="8" spans="1:3" ht="17.25" customHeight="1">
      <c r="A8" s="116"/>
      <c r="B8" s="89" t="s">
        <v>12</v>
      </c>
      <c r="C8" s="44" t="s">
        <v>13</v>
      </c>
    </row>
    <row r="9" spans="1:3" ht="17.25" customHeight="1">
      <c r="A9" s="116"/>
      <c r="B9" s="89" t="s">
        <v>14</v>
      </c>
      <c r="C9" s="44" t="s">
        <v>15</v>
      </c>
    </row>
    <row r="10" spans="1:3" ht="28.5" customHeight="1">
      <c r="A10" s="117">
        <v>3</v>
      </c>
      <c r="B10" s="87" t="s">
        <v>16</v>
      </c>
      <c r="C10" s="88" t="s">
        <v>17</v>
      </c>
    </row>
    <row r="11" spans="1:3" ht="25.5">
      <c r="A11" s="117"/>
      <c r="B11" s="89" t="s">
        <v>18</v>
      </c>
      <c r="C11" s="44" t="s">
        <v>19</v>
      </c>
    </row>
    <row r="12" spans="1:3" ht="19.5" customHeight="1">
      <c r="A12" s="117"/>
      <c r="B12" s="89" t="s">
        <v>20</v>
      </c>
      <c r="C12" s="44" t="s">
        <v>21</v>
      </c>
    </row>
    <row r="13" spans="1:3" ht="19.5" customHeight="1">
      <c r="A13" s="117"/>
      <c r="B13" s="89" t="s">
        <v>22</v>
      </c>
      <c r="C13" s="44" t="s">
        <v>23</v>
      </c>
    </row>
    <row r="14" spans="1:3" ht="27.75" customHeight="1">
      <c r="A14" s="117">
        <v>4</v>
      </c>
      <c r="B14" s="87" t="s">
        <v>24</v>
      </c>
      <c r="C14" s="88" t="s">
        <v>25</v>
      </c>
    </row>
    <row r="15" spans="1:3">
      <c r="A15" s="117"/>
      <c r="B15" s="89" t="s">
        <v>26</v>
      </c>
      <c r="C15" s="44" t="s">
        <v>27</v>
      </c>
    </row>
    <row r="16" spans="1:3">
      <c r="A16" s="117"/>
      <c r="B16" s="89" t="s">
        <v>28</v>
      </c>
      <c r="C16" s="90" t="s">
        <v>29</v>
      </c>
    </row>
    <row r="17" spans="1:3" ht="25.5">
      <c r="A17" s="117"/>
      <c r="B17" s="89" t="s">
        <v>30</v>
      </c>
      <c r="C17" s="44" t="s">
        <v>31</v>
      </c>
    </row>
    <row r="18" spans="1:3">
      <c r="A18" s="117"/>
      <c r="B18" s="56" t="s">
        <v>32</v>
      </c>
      <c r="C18" s="91" t="s">
        <v>33</v>
      </c>
    </row>
    <row r="19" spans="1:3">
      <c r="A19" s="117"/>
      <c r="B19" s="56" t="s">
        <v>34</v>
      </c>
      <c r="C19" s="91" t="s">
        <v>29</v>
      </c>
    </row>
  </sheetData>
  <mergeCells count="4">
    <mergeCell ref="A2:A4"/>
    <mergeCell ref="A5:A9"/>
    <mergeCell ref="A10:A13"/>
    <mergeCell ref="A14:A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8" zoomScaleNormal="98" workbookViewId="0">
      <selection activeCell="M6" sqref="M6"/>
    </sheetView>
  </sheetViews>
  <sheetFormatPr defaultRowHeight="15"/>
  <cols>
    <col min="1" max="1" width="7.28515625" customWidth="1"/>
    <col min="2" max="2" width="39.28515625" customWidth="1"/>
    <col min="5" max="5" width="10.28515625" customWidth="1"/>
    <col min="7" max="7" width="10.5703125" customWidth="1"/>
    <col min="8" max="8" width="21.42578125" style="50" customWidth="1"/>
  </cols>
  <sheetData>
    <row r="1" spans="1:8" ht="29.25" customHeight="1">
      <c r="A1" s="119" t="s">
        <v>35</v>
      </c>
      <c r="B1" s="120"/>
      <c r="C1" s="120"/>
      <c r="D1" s="120"/>
      <c r="E1" s="120"/>
      <c r="F1" s="120"/>
      <c r="G1" s="120"/>
      <c r="H1" s="120"/>
    </row>
    <row r="2" spans="1:8">
      <c r="A2" s="116" t="s">
        <v>0</v>
      </c>
      <c r="B2" s="124" t="s">
        <v>36</v>
      </c>
      <c r="C2" s="125" t="s">
        <v>37</v>
      </c>
      <c r="D2" s="127" t="s">
        <v>38</v>
      </c>
      <c r="E2" s="127"/>
      <c r="F2" s="127" t="s">
        <v>39</v>
      </c>
      <c r="G2" s="127"/>
      <c r="H2" s="118" t="s">
        <v>40</v>
      </c>
    </row>
    <row r="3" spans="1:8">
      <c r="A3" s="116"/>
      <c r="B3" s="124"/>
      <c r="C3" s="126"/>
      <c r="D3" s="41" t="s">
        <v>41</v>
      </c>
      <c r="E3" s="41" t="s">
        <v>42</v>
      </c>
      <c r="F3" s="41" t="s">
        <v>41</v>
      </c>
      <c r="G3" s="41" t="s">
        <v>42</v>
      </c>
      <c r="H3" s="118"/>
    </row>
    <row r="4" spans="1:8">
      <c r="A4" s="16">
        <v>1</v>
      </c>
      <c r="B4" s="17" t="s">
        <v>43</v>
      </c>
      <c r="C4" s="17"/>
      <c r="D4" s="18"/>
      <c r="E4" s="18"/>
      <c r="F4" s="18"/>
      <c r="G4" s="18"/>
      <c r="H4" s="118"/>
    </row>
    <row r="5" spans="1:8" ht="27" customHeight="1">
      <c r="A5" s="19">
        <v>1.1000000000000001</v>
      </c>
      <c r="B5" s="20" t="s">
        <v>44</v>
      </c>
      <c r="C5" s="21"/>
      <c r="E5" s="40">
        <f>COUNTIF('Assesment-BoD'!$C$10:$L$10,"&gt;50%")/10</f>
        <v>0.9</v>
      </c>
      <c r="F5" s="22"/>
      <c r="G5" s="22"/>
      <c r="H5" s="44" t="s">
        <v>45</v>
      </c>
    </row>
    <row r="6" spans="1:8" ht="30.75" customHeight="1">
      <c r="A6" s="19">
        <v>1.2</v>
      </c>
      <c r="B6" s="23" t="s">
        <v>46</v>
      </c>
      <c r="C6" s="23"/>
      <c r="D6" s="22"/>
      <c r="E6" s="40">
        <f>COUNTIF('Assesment-BoD'!C15:L15,"&gt;60%")/10</f>
        <v>0.5</v>
      </c>
      <c r="F6" s="22"/>
      <c r="G6" s="22"/>
      <c r="H6" s="44" t="s">
        <v>45</v>
      </c>
    </row>
    <row r="7" spans="1:8" ht="32.25" customHeight="1">
      <c r="A7" s="19">
        <v>1.3</v>
      </c>
      <c r="B7" s="24" t="s">
        <v>47</v>
      </c>
      <c r="C7" s="24"/>
      <c r="D7" s="22"/>
      <c r="E7" s="40">
        <f>COUNTIF('Assesment-BoD'!C21:L21,"&gt;50%")/10</f>
        <v>0.8</v>
      </c>
      <c r="F7" s="22"/>
      <c r="G7" s="22"/>
      <c r="H7" s="44" t="s">
        <v>45</v>
      </c>
    </row>
    <row r="8" spans="1:8" ht="27.75" customHeight="1">
      <c r="A8" s="19">
        <v>1.4</v>
      </c>
      <c r="B8" s="25" t="s">
        <v>48</v>
      </c>
      <c r="C8" s="25"/>
      <c r="D8" s="22"/>
      <c r="E8" s="22"/>
      <c r="F8" s="22"/>
      <c r="G8" s="22"/>
      <c r="H8" s="44" t="s">
        <v>49</v>
      </c>
    </row>
    <row r="9" spans="1:8">
      <c r="A9" s="16">
        <v>2</v>
      </c>
      <c r="B9" s="17" t="s">
        <v>50</v>
      </c>
      <c r="C9" s="17"/>
      <c r="D9" s="18"/>
      <c r="E9" s="18"/>
      <c r="F9" s="18"/>
      <c r="G9" s="18"/>
      <c r="H9" s="86"/>
    </row>
    <row r="10" spans="1:8" ht="24.75" customHeight="1">
      <c r="A10" s="19">
        <v>2.1</v>
      </c>
      <c r="B10" s="44" t="s">
        <v>51</v>
      </c>
      <c r="C10" s="24"/>
      <c r="D10" s="22"/>
      <c r="E10" s="22"/>
      <c r="F10" s="22"/>
      <c r="G10" s="22"/>
      <c r="H10" s="44" t="s">
        <v>52</v>
      </c>
    </row>
    <row r="11" spans="1:8" ht="26.25" customHeight="1">
      <c r="A11" s="19">
        <v>2.2000000000000002</v>
      </c>
      <c r="B11" s="44" t="s">
        <v>53</v>
      </c>
      <c r="C11" s="24"/>
      <c r="D11" s="22"/>
      <c r="E11" s="22"/>
      <c r="F11" s="22"/>
      <c r="G11" s="22"/>
      <c r="H11" s="44" t="s">
        <v>52</v>
      </c>
    </row>
    <row r="12" spans="1:8" ht="23.25" customHeight="1">
      <c r="A12" s="19">
        <v>2.2999999999999998</v>
      </c>
      <c r="B12" s="54" t="s">
        <v>54</v>
      </c>
      <c r="C12" s="24"/>
      <c r="D12" s="22"/>
      <c r="E12" s="22"/>
      <c r="F12" s="22"/>
      <c r="G12" s="22"/>
      <c r="H12" s="44" t="s">
        <v>52</v>
      </c>
    </row>
    <row r="13" spans="1:8" ht="19.5" customHeight="1">
      <c r="A13" s="19">
        <v>2.4</v>
      </c>
      <c r="B13" s="24" t="s">
        <v>55</v>
      </c>
      <c r="C13" s="24"/>
      <c r="D13" s="22"/>
      <c r="E13" s="22"/>
      <c r="F13" s="22"/>
      <c r="G13" s="22"/>
      <c r="H13" s="44" t="s">
        <v>52</v>
      </c>
    </row>
    <row r="14" spans="1:8" ht="19.5" customHeight="1">
      <c r="A14" s="19">
        <v>2.5</v>
      </c>
      <c r="B14" s="24" t="s">
        <v>56</v>
      </c>
      <c r="C14" s="24"/>
      <c r="D14" s="22"/>
      <c r="E14" s="22"/>
      <c r="F14" s="22"/>
      <c r="G14" s="22"/>
      <c r="H14" s="44" t="s">
        <v>52</v>
      </c>
    </row>
    <row r="15" spans="1:8">
      <c r="A15" s="16">
        <v>3</v>
      </c>
      <c r="B15" s="26" t="s">
        <v>57</v>
      </c>
      <c r="C15" s="17"/>
      <c r="D15" s="18"/>
      <c r="E15" s="18"/>
      <c r="F15" s="18"/>
      <c r="G15" s="18"/>
      <c r="H15" s="51"/>
    </row>
    <row r="16" spans="1:8" ht="17.25" customHeight="1">
      <c r="A16" s="19">
        <v>3.1</v>
      </c>
      <c r="B16" s="25" t="s">
        <v>58</v>
      </c>
      <c r="C16" s="40"/>
      <c r="D16" s="22"/>
      <c r="E16" s="22"/>
      <c r="F16" s="22"/>
      <c r="G16" s="22"/>
      <c r="H16" s="44" t="s">
        <v>52</v>
      </c>
    </row>
    <row r="17" spans="1:8" ht="18" customHeight="1">
      <c r="A17" s="52">
        <v>3.2</v>
      </c>
      <c r="B17" s="53" t="s">
        <v>59</v>
      </c>
      <c r="C17" s="24"/>
      <c r="D17" s="22"/>
      <c r="E17" s="115">
        <f>COUNTIF('Assesment-Shareholder'!D9:L9,"&gt;50%")/5</f>
        <v>0.2</v>
      </c>
      <c r="F17" s="22"/>
      <c r="G17" s="22"/>
      <c r="H17" s="44" t="s">
        <v>45</v>
      </c>
    </row>
    <row r="18" spans="1:8" ht="18" customHeight="1">
      <c r="A18" s="19">
        <v>3.3</v>
      </c>
      <c r="B18" s="54" t="s">
        <v>54</v>
      </c>
      <c r="C18" s="24"/>
      <c r="D18" s="22"/>
      <c r="E18" s="22"/>
      <c r="F18" s="22"/>
      <c r="G18" s="22"/>
      <c r="H18" s="44" t="s">
        <v>52</v>
      </c>
    </row>
    <row r="19" spans="1:8" ht="15.75" customHeight="1">
      <c r="A19" s="16">
        <v>4</v>
      </c>
      <c r="B19" s="26" t="s">
        <v>60</v>
      </c>
      <c r="C19" s="26"/>
      <c r="D19" s="18"/>
      <c r="E19" s="18"/>
      <c r="F19" s="18"/>
      <c r="G19" s="18"/>
      <c r="H19" s="51"/>
    </row>
    <row r="20" spans="1:8" ht="29.25" customHeight="1">
      <c r="A20" s="19">
        <v>4.0999999999999996</v>
      </c>
      <c r="B20" s="25" t="s">
        <v>61</v>
      </c>
      <c r="C20" s="25"/>
      <c r="D20" s="22"/>
      <c r="E20" s="22"/>
      <c r="F20" s="22"/>
      <c r="G20" s="22"/>
      <c r="H20" s="44" t="s">
        <v>62</v>
      </c>
    </row>
    <row r="21" spans="1:8" ht="15" customHeight="1">
      <c r="A21" s="121" t="s">
        <v>63</v>
      </c>
      <c r="B21" s="122"/>
      <c r="C21" s="122"/>
      <c r="D21" s="122"/>
      <c r="E21" s="122"/>
      <c r="F21" s="122"/>
      <c r="G21" s="122"/>
      <c r="H21" s="123"/>
    </row>
    <row r="22" spans="1:8">
      <c r="A22" s="16">
        <v>5</v>
      </c>
      <c r="B22" s="27" t="s">
        <v>64</v>
      </c>
      <c r="C22" s="27"/>
      <c r="D22" s="28"/>
      <c r="E22" s="28"/>
      <c r="F22" s="28"/>
      <c r="G22" s="28"/>
      <c r="H22" s="51"/>
    </row>
    <row r="23" spans="1:8" ht="17.25" customHeight="1">
      <c r="A23" s="29">
        <v>5.0999999999999996</v>
      </c>
      <c r="B23" s="45" t="s">
        <v>65</v>
      </c>
      <c r="C23" s="40"/>
      <c r="D23" s="30"/>
      <c r="E23" s="30"/>
      <c r="F23" s="30"/>
      <c r="G23" s="30"/>
      <c r="H23" s="44" t="s">
        <v>52</v>
      </c>
    </row>
    <row r="24" spans="1:8" ht="24.75" customHeight="1">
      <c r="A24" s="29">
        <v>5.2</v>
      </c>
      <c r="B24" s="45" t="s">
        <v>51</v>
      </c>
      <c r="C24" s="40"/>
      <c r="D24" s="30"/>
      <c r="E24" s="30"/>
      <c r="F24" s="30"/>
      <c r="G24" s="30"/>
      <c r="H24" s="44" t="s">
        <v>52</v>
      </c>
    </row>
    <row r="25" spans="1:8" ht="28.5" customHeight="1">
      <c r="A25" s="29">
        <v>5.3</v>
      </c>
      <c r="B25" s="45" t="s">
        <v>53</v>
      </c>
      <c r="C25" s="30"/>
      <c r="D25" s="30"/>
      <c r="E25" s="30"/>
      <c r="F25" s="30"/>
      <c r="G25" s="30"/>
      <c r="H25" s="44" t="s">
        <v>52</v>
      </c>
    </row>
    <row r="26" spans="1:8" ht="30.75" customHeight="1">
      <c r="A26" s="29">
        <v>5.4</v>
      </c>
      <c r="B26" s="45" t="s">
        <v>66</v>
      </c>
      <c r="C26" s="40"/>
      <c r="D26" s="30"/>
      <c r="E26" s="30"/>
      <c r="F26" s="30"/>
      <c r="G26" s="30"/>
      <c r="H26" s="44" t="s">
        <v>67</v>
      </c>
    </row>
    <row r="27" spans="1:8">
      <c r="B27" s="48"/>
    </row>
  </sheetData>
  <mergeCells count="8">
    <mergeCell ref="H2:H4"/>
    <mergeCell ref="A1:H1"/>
    <mergeCell ref="A21:H21"/>
    <mergeCell ref="A2:A3"/>
    <mergeCell ref="B2:B3"/>
    <mergeCell ref="C2:C3"/>
    <mergeCell ref="D2:E2"/>
    <mergeCell ref="F2:G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9B36-E477-49AC-B2D5-7E79B32070AB}">
  <dimension ref="A1:BQ22"/>
  <sheetViews>
    <sheetView topLeftCell="A8" workbookViewId="0">
      <selection activeCell="P8" sqref="P8"/>
    </sheetView>
  </sheetViews>
  <sheetFormatPr defaultRowHeight="15"/>
  <cols>
    <col min="1" max="1" width="7.42578125" customWidth="1"/>
    <col min="2" max="2" width="35" customWidth="1"/>
    <col min="3" max="3" width="11" customWidth="1"/>
    <col min="4" max="4" width="10.85546875" customWidth="1"/>
    <col min="5" max="5" width="9.85546875" customWidth="1"/>
    <col min="6" max="6" width="12.28515625" customWidth="1"/>
    <col min="7" max="7" width="10.85546875" customWidth="1"/>
    <col min="8" max="8" width="11.7109375" customWidth="1"/>
    <col min="9" max="9" width="10" customWidth="1"/>
    <col min="10" max="10" width="10.85546875" customWidth="1"/>
    <col min="14" max="14" width="10.42578125" customWidth="1"/>
    <col min="17" max="17" width="10.5703125" customWidth="1"/>
  </cols>
  <sheetData>
    <row r="1" spans="1:69" ht="29.25" customHeight="1">
      <c r="A1" s="60" t="s">
        <v>0</v>
      </c>
      <c r="B1" s="85" t="s">
        <v>68</v>
      </c>
      <c r="C1" s="61" t="s">
        <v>69</v>
      </c>
      <c r="D1" s="61" t="s">
        <v>70</v>
      </c>
      <c r="E1" s="61" t="s">
        <v>71</v>
      </c>
      <c r="F1" s="61" t="s">
        <v>72</v>
      </c>
      <c r="G1" s="61" t="s">
        <v>73</v>
      </c>
      <c r="H1" s="61" t="s">
        <v>74</v>
      </c>
      <c r="I1" s="61" t="s">
        <v>75</v>
      </c>
      <c r="J1" s="61" t="s">
        <v>76</v>
      </c>
      <c r="K1" s="61" t="s">
        <v>77</v>
      </c>
      <c r="L1" s="61" t="s">
        <v>78</v>
      </c>
      <c r="M1" s="61" t="s">
        <v>79</v>
      </c>
      <c r="N1" s="62" t="s">
        <v>80</v>
      </c>
    </row>
    <row r="2" spans="1:69" ht="15" customHeight="1">
      <c r="A2" s="128" t="s">
        <v>81</v>
      </c>
      <c r="B2" s="129"/>
      <c r="C2" s="129"/>
      <c r="D2" s="129"/>
      <c r="E2" s="129"/>
      <c r="F2" s="129"/>
      <c r="G2" s="129"/>
      <c r="H2" s="129"/>
      <c r="I2" s="129"/>
      <c r="J2" s="129"/>
      <c r="K2" s="129"/>
      <c r="L2" s="129"/>
      <c r="M2" s="129"/>
      <c r="N2" s="129"/>
    </row>
    <row r="3" spans="1:69" s="82" customFormat="1" ht="15.75" customHeight="1">
      <c r="A3" s="130" t="s">
        <v>44</v>
      </c>
      <c r="B3" s="131"/>
      <c r="C3" s="131"/>
      <c r="D3" s="131"/>
      <c r="E3" s="131"/>
      <c r="F3" s="131"/>
      <c r="G3" s="131"/>
      <c r="H3" s="131"/>
      <c r="I3" s="131"/>
      <c r="J3" s="131"/>
      <c r="K3" s="131"/>
      <c r="L3" s="131"/>
      <c r="M3" s="131"/>
      <c r="N3" s="132"/>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3"/>
    </row>
    <row r="4" spans="1:69" ht="25.5" customHeight="1">
      <c r="A4" s="77">
        <v>1</v>
      </c>
      <c r="B4" s="92" t="s">
        <v>82</v>
      </c>
      <c r="C4" s="95">
        <v>0</v>
      </c>
      <c r="D4" s="95">
        <v>1</v>
      </c>
      <c r="E4" s="95">
        <v>1</v>
      </c>
      <c r="F4" s="95">
        <v>0</v>
      </c>
      <c r="G4" s="95">
        <v>1</v>
      </c>
      <c r="H4" s="95">
        <v>0</v>
      </c>
      <c r="I4" s="95">
        <v>1</v>
      </c>
      <c r="J4" s="95">
        <v>0</v>
      </c>
      <c r="K4" s="95">
        <v>1</v>
      </c>
      <c r="L4" s="95">
        <v>0</v>
      </c>
      <c r="M4" s="96">
        <f>SUM(C4:L4)</f>
        <v>5</v>
      </c>
      <c r="N4" s="97">
        <f>M4/10</f>
        <v>0.5</v>
      </c>
    </row>
    <row r="5" spans="1:69" ht="25.5" customHeight="1">
      <c r="A5" s="64">
        <v>2</v>
      </c>
      <c r="B5" s="93" t="s">
        <v>83</v>
      </c>
      <c r="C5" s="95">
        <v>0</v>
      </c>
      <c r="D5" s="95">
        <v>1</v>
      </c>
      <c r="E5" s="95">
        <v>1</v>
      </c>
      <c r="F5" s="95">
        <v>0</v>
      </c>
      <c r="G5" s="95">
        <v>1</v>
      </c>
      <c r="H5" s="95">
        <v>0</v>
      </c>
      <c r="I5" s="95">
        <v>1</v>
      </c>
      <c r="J5" s="95">
        <v>0</v>
      </c>
      <c r="K5" s="95">
        <v>1</v>
      </c>
      <c r="L5" s="95">
        <v>0</v>
      </c>
      <c r="M5" s="98">
        <f>SUM(C5:L5)</f>
        <v>5</v>
      </c>
      <c r="N5" s="99">
        <f>M5/10</f>
        <v>0.5</v>
      </c>
    </row>
    <row r="6" spans="1:69" ht="25.5" customHeight="1">
      <c r="A6" s="77">
        <v>3</v>
      </c>
      <c r="B6" s="94" t="s">
        <v>84</v>
      </c>
      <c r="C6" s="95">
        <v>1</v>
      </c>
      <c r="D6" s="95">
        <v>1</v>
      </c>
      <c r="E6" s="95">
        <v>1</v>
      </c>
      <c r="F6" s="95">
        <v>0</v>
      </c>
      <c r="G6" s="95">
        <v>1</v>
      </c>
      <c r="H6" s="95">
        <v>1</v>
      </c>
      <c r="I6" s="95">
        <v>0</v>
      </c>
      <c r="J6" s="95">
        <v>1</v>
      </c>
      <c r="K6" s="95">
        <v>0</v>
      </c>
      <c r="L6" s="95">
        <v>1</v>
      </c>
      <c r="M6" s="98">
        <f>SUM(C6:L6)</f>
        <v>7</v>
      </c>
      <c r="N6" s="99">
        <f>M6/10</f>
        <v>0.7</v>
      </c>
    </row>
    <row r="7" spans="1:69" ht="25.5" customHeight="1">
      <c r="A7" s="64">
        <v>4</v>
      </c>
      <c r="B7" s="94" t="s">
        <v>85</v>
      </c>
      <c r="C7" s="95">
        <v>1</v>
      </c>
      <c r="D7" s="95">
        <v>1</v>
      </c>
      <c r="E7" s="95">
        <v>1</v>
      </c>
      <c r="F7" s="95">
        <v>1</v>
      </c>
      <c r="G7" s="95">
        <v>1</v>
      </c>
      <c r="H7" s="95">
        <v>1</v>
      </c>
      <c r="I7" s="95">
        <v>1</v>
      </c>
      <c r="J7" s="95">
        <v>1</v>
      </c>
      <c r="K7" s="95">
        <v>1</v>
      </c>
      <c r="L7" s="95">
        <v>1</v>
      </c>
      <c r="M7" s="98">
        <f>SUM(C7:L7)</f>
        <v>10</v>
      </c>
      <c r="N7" s="99">
        <f>M7/10</f>
        <v>1</v>
      </c>
    </row>
    <row r="8" spans="1:69" ht="25.5" customHeight="1">
      <c r="A8" s="77">
        <v>5</v>
      </c>
      <c r="B8" s="93" t="s">
        <v>86</v>
      </c>
      <c r="C8" s="95">
        <v>1</v>
      </c>
      <c r="D8" s="95">
        <v>1</v>
      </c>
      <c r="E8" s="95">
        <v>1</v>
      </c>
      <c r="F8" s="95">
        <v>0</v>
      </c>
      <c r="G8" s="95">
        <v>1</v>
      </c>
      <c r="H8" s="95">
        <v>1</v>
      </c>
      <c r="I8" s="95">
        <v>0</v>
      </c>
      <c r="J8" s="95">
        <v>1</v>
      </c>
      <c r="K8" s="95">
        <v>0</v>
      </c>
      <c r="L8" s="95">
        <v>1</v>
      </c>
      <c r="M8" s="98">
        <f>SUM(C8:L8)</f>
        <v>7</v>
      </c>
      <c r="N8" s="99">
        <f>M8/10</f>
        <v>0.7</v>
      </c>
    </row>
    <row r="9" spans="1:69" ht="18" customHeight="1">
      <c r="A9" s="72"/>
      <c r="B9" s="71" t="s">
        <v>87</v>
      </c>
      <c r="C9" s="61">
        <f>SUM(C4:C8)</f>
        <v>3</v>
      </c>
      <c r="D9" s="61">
        <f t="shared" ref="D9:L9" si="0">SUM(D4:D8)</f>
        <v>5</v>
      </c>
      <c r="E9" s="61">
        <f t="shared" si="0"/>
        <v>5</v>
      </c>
      <c r="F9" s="61">
        <f t="shared" si="0"/>
        <v>1</v>
      </c>
      <c r="G9" s="61">
        <f t="shared" si="0"/>
        <v>5</v>
      </c>
      <c r="H9" s="61">
        <f t="shared" si="0"/>
        <v>3</v>
      </c>
      <c r="I9" s="61">
        <f t="shared" si="0"/>
        <v>3</v>
      </c>
      <c r="J9" s="61">
        <f t="shared" si="0"/>
        <v>3</v>
      </c>
      <c r="K9" s="61">
        <f t="shared" si="0"/>
        <v>3</v>
      </c>
      <c r="L9" s="61">
        <f t="shared" si="0"/>
        <v>3</v>
      </c>
      <c r="M9" s="61">
        <f>AVERAGE(M4:M8)</f>
        <v>6.8</v>
      </c>
      <c r="N9" s="73">
        <f>SUM(N4:N8)/5</f>
        <v>0.68</v>
      </c>
    </row>
    <row r="10" spans="1:69" ht="16.5" customHeight="1">
      <c r="A10" s="72"/>
      <c r="B10" s="71" t="s">
        <v>88</v>
      </c>
      <c r="C10" s="73">
        <f>C9/5</f>
        <v>0.6</v>
      </c>
      <c r="D10" s="73">
        <f t="shared" ref="D10:L10" si="1">D9/5</f>
        <v>1</v>
      </c>
      <c r="E10" s="73">
        <f t="shared" si="1"/>
        <v>1</v>
      </c>
      <c r="F10" s="73">
        <f t="shared" si="1"/>
        <v>0.2</v>
      </c>
      <c r="G10" s="73">
        <f t="shared" si="1"/>
        <v>1</v>
      </c>
      <c r="H10" s="73">
        <f t="shared" si="1"/>
        <v>0.6</v>
      </c>
      <c r="I10" s="73">
        <f t="shared" si="1"/>
        <v>0.6</v>
      </c>
      <c r="J10" s="73">
        <f t="shared" si="1"/>
        <v>0.6</v>
      </c>
      <c r="K10" s="73">
        <f t="shared" si="1"/>
        <v>0.6</v>
      </c>
      <c r="L10" s="73">
        <f t="shared" si="1"/>
        <v>0.6</v>
      </c>
      <c r="M10" s="73">
        <f>M9/10</f>
        <v>0.67999999999999994</v>
      </c>
      <c r="N10" s="73">
        <f>AVERAGE(N4:N8)</f>
        <v>0.68</v>
      </c>
    </row>
    <row r="11" spans="1:69" ht="16.5" customHeight="1">
      <c r="A11" s="133" t="s">
        <v>46</v>
      </c>
      <c r="B11" s="134"/>
      <c r="C11" s="134"/>
      <c r="D11" s="134"/>
      <c r="E11" s="134"/>
      <c r="F11" s="134"/>
      <c r="G11" s="134"/>
      <c r="H11" s="134"/>
      <c r="I11" s="134"/>
      <c r="J11" s="134"/>
      <c r="K11" s="134"/>
      <c r="L11" s="134"/>
      <c r="M11" s="134"/>
      <c r="N11" s="135"/>
    </row>
    <row r="12" spans="1:69" ht="27" customHeight="1">
      <c r="A12" s="64">
        <v>6</v>
      </c>
      <c r="B12" s="94" t="s">
        <v>89</v>
      </c>
      <c r="C12" s="77">
        <v>0</v>
      </c>
      <c r="D12" s="77">
        <v>1</v>
      </c>
      <c r="E12" s="77">
        <v>1</v>
      </c>
      <c r="F12" s="77">
        <v>0</v>
      </c>
      <c r="G12" s="77">
        <v>1</v>
      </c>
      <c r="H12" s="77">
        <v>0</v>
      </c>
      <c r="I12" s="77">
        <v>1</v>
      </c>
      <c r="J12" s="77">
        <v>0</v>
      </c>
      <c r="K12" s="77">
        <v>1</v>
      </c>
      <c r="L12" s="77">
        <v>0</v>
      </c>
      <c r="M12" s="76">
        <f t="shared" ref="M12:M19" si="2">SUM(C12:L12)</f>
        <v>5</v>
      </c>
      <c r="N12" s="73">
        <f t="shared" ref="N12:N20" si="3">M12/10</f>
        <v>0.5</v>
      </c>
    </row>
    <row r="13" spans="1:69" ht="27" customHeight="1">
      <c r="A13" s="64">
        <v>7</v>
      </c>
      <c r="B13" s="94" t="s">
        <v>90</v>
      </c>
      <c r="C13" s="77">
        <v>1</v>
      </c>
      <c r="D13" s="77">
        <v>1</v>
      </c>
      <c r="E13" s="77">
        <v>1</v>
      </c>
      <c r="F13" s="77">
        <v>1</v>
      </c>
      <c r="G13" s="77">
        <v>1</v>
      </c>
      <c r="H13" s="77">
        <v>1</v>
      </c>
      <c r="I13" s="77">
        <v>1</v>
      </c>
      <c r="J13" s="77">
        <v>1</v>
      </c>
      <c r="K13" s="77">
        <v>1</v>
      </c>
      <c r="L13" s="77">
        <v>1</v>
      </c>
      <c r="M13" s="76">
        <f>SUM(C13:L13)</f>
        <v>10</v>
      </c>
      <c r="N13" s="73">
        <f>M13/10</f>
        <v>1</v>
      </c>
    </row>
    <row r="14" spans="1:69" ht="20.25" customHeight="1">
      <c r="A14" s="72"/>
      <c r="B14" s="71" t="s">
        <v>87</v>
      </c>
      <c r="C14" s="61">
        <f>SUM(C12:C13)</f>
        <v>1</v>
      </c>
      <c r="D14" s="61">
        <f t="shared" ref="D14:L14" si="4">SUM(D12:D13)</f>
        <v>2</v>
      </c>
      <c r="E14" s="61">
        <f t="shared" si="4"/>
        <v>2</v>
      </c>
      <c r="F14" s="61">
        <f t="shared" si="4"/>
        <v>1</v>
      </c>
      <c r="G14" s="61">
        <f t="shared" si="4"/>
        <v>2</v>
      </c>
      <c r="H14" s="61">
        <f t="shared" si="4"/>
        <v>1</v>
      </c>
      <c r="I14" s="61">
        <f t="shared" si="4"/>
        <v>2</v>
      </c>
      <c r="J14" s="61">
        <f t="shared" si="4"/>
        <v>1</v>
      </c>
      <c r="K14" s="61">
        <f t="shared" si="4"/>
        <v>2</v>
      </c>
      <c r="L14" s="61">
        <f t="shared" si="4"/>
        <v>1</v>
      </c>
      <c r="M14" s="61">
        <f>AVERAGE(M12:M13)</f>
        <v>7.5</v>
      </c>
      <c r="N14" s="73">
        <f>AVERAGE(N12:N13)</f>
        <v>0.75</v>
      </c>
    </row>
    <row r="15" spans="1:69" ht="20.25" customHeight="1">
      <c r="A15" s="72"/>
      <c r="B15" s="71" t="s">
        <v>88</v>
      </c>
      <c r="C15" s="73">
        <f>C14/2</f>
        <v>0.5</v>
      </c>
      <c r="D15" s="73">
        <f t="shared" ref="D15:L15" si="5">D14/2</f>
        <v>1</v>
      </c>
      <c r="E15" s="73">
        <f t="shared" si="5"/>
        <v>1</v>
      </c>
      <c r="F15" s="73">
        <f t="shared" si="5"/>
        <v>0.5</v>
      </c>
      <c r="G15" s="73">
        <f t="shared" si="5"/>
        <v>1</v>
      </c>
      <c r="H15" s="73">
        <f t="shared" si="5"/>
        <v>0.5</v>
      </c>
      <c r="I15" s="73">
        <f t="shared" si="5"/>
        <v>1</v>
      </c>
      <c r="J15" s="73">
        <f t="shared" si="5"/>
        <v>0.5</v>
      </c>
      <c r="K15" s="73">
        <f t="shared" si="5"/>
        <v>1</v>
      </c>
      <c r="L15" s="73">
        <f t="shared" si="5"/>
        <v>0.5</v>
      </c>
      <c r="M15" s="74">
        <f>M14/10</f>
        <v>0.75</v>
      </c>
      <c r="N15" s="75">
        <f>AVERAGE(N12:N14)</f>
        <v>0.75</v>
      </c>
    </row>
    <row r="16" spans="1:69" ht="15" customHeight="1">
      <c r="A16" s="136" t="s">
        <v>47</v>
      </c>
      <c r="B16" s="136"/>
      <c r="C16" s="136"/>
      <c r="D16" s="136"/>
      <c r="E16" s="136"/>
      <c r="F16" s="136"/>
      <c r="G16" s="136"/>
      <c r="H16" s="136"/>
      <c r="I16" s="136"/>
      <c r="J16" s="136"/>
      <c r="K16" s="136"/>
      <c r="L16" s="136"/>
      <c r="M16" s="136"/>
      <c r="N16" s="137"/>
    </row>
    <row r="17" spans="1:14" ht="27.75" customHeight="1">
      <c r="A17" s="100">
        <v>8</v>
      </c>
      <c r="B17" s="94" t="s">
        <v>91</v>
      </c>
      <c r="C17" s="95">
        <v>1</v>
      </c>
      <c r="D17" s="95">
        <v>1</v>
      </c>
      <c r="E17" s="95">
        <v>1</v>
      </c>
      <c r="F17" s="95">
        <v>1</v>
      </c>
      <c r="G17" s="95">
        <v>0</v>
      </c>
      <c r="H17" s="95">
        <v>1</v>
      </c>
      <c r="I17" s="95">
        <v>1</v>
      </c>
      <c r="J17" s="95">
        <v>1</v>
      </c>
      <c r="K17" s="95">
        <v>1</v>
      </c>
      <c r="L17" s="95">
        <v>1</v>
      </c>
      <c r="M17" s="98">
        <f t="shared" si="2"/>
        <v>9</v>
      </c>
      <c r="N17" s="99">
        <f t="shared" si="3"/>
        <v>0.9</v>
      </c>
    </row>
    <row r="18" spans="1:14" ht="22.5" customHeight="1">
      <c r="A18" s="100">
        <v>9</v>
      </c>
      <c r="B18" s="93" t="s">
        <v>92</v>
      </c>
      <c r="C18" s="95">
        <v>0</v>
      </c>
      <c r="D18" s="95">
        <v>0</v>
      </c>
      <c r="E18" s="95">
        <v>1</v>
      </c>
      <c r="F18" s="95">
        <v>1</v>
      </c>
      <c r="G18" s="95">
        <v>0</v>
      </c>
      <c r="H18" s="95">
        <v>1</v>
      </c>
      <c r="I18" s="95">
        <v>1</v>
      </c>
      <c r="J18" s="95">
        <v>1</v>
      </c>
      <c r="K18" s="95">
        <v>1</v>
      </c>
      <c r="L18" s="95">
        <v>1</v>
      </c>
      <c r="M18" s="98">
        <f t="shared" si="2"/>
        <v>7</v>
      </c>
      <c r="N18" s="99">
        <f t="shared" si="3"/>
        <v>0.7</v>
      </c>
    </row>
    <row r="19" spans="1:14" ht="18.75" customHeight="1">
      <c r="A19" s="100">
        <v>10</v>
      </c>
      <c r="B19" s="101" t="s">
        <v>93</v>
      </c>
      <c r="C19" s="95">
        <v>1</v>
      </c>
      <c r="D19" s="95">
        <v>0</v>
      </c>
      <c r="E19" s="95">
        <v>1</v>
      </c>
      <c r="F19" s="95">
        <v>0</v>
      </c>
      <c r="G19" s="95">
        <v>0</v>
      </c>
      <c r="H19" s="95">
        <v>1</v>
      </c>
      <c r="I19" s="95">
        <v>0</v>
      </c>
      <c r="J19" s="95">
        <v>1</v>
      </c>
      <c r="K19" s="95">
        <v>0</v>
      </c>
      <c r="L19" s="95">
        <v>1</v>
      </c>
      <c r="M19" s="98">
        <f t="shared" si="2"/>
        <v>5</v>
      </c>
      <c r="N19" s="99">
        <f t="shared" si="3"/>
        <v>0.5</v>
      </c>
    </row>
    <row r="20" spans="1:14" ht="18.75" customHeight="1">
      <c r="A20" s="72"/>
      <c r="B20" s="71" t="s">
        <v>87</v>
      </c>
      <c r="C20" s="61">
        <f>SUM(C17:C19)</f>
        <v>2</v>
      </c>
      <c r="D20" s="61">
        <f t="shared" ref="D20:L20" si="6">SUM(D17:D19)</f>
        <v>1</v>
      </c>
      <c r="E20" s="61">
        <f t="shared" si="6"/>
        <v>3</v>
      </c>
      <c r="F20" s="61">
        <f t="shared" si="6"/>
        <v>2</v>
      </c>
      <c r="G20" s="61">
        <f t="shared" si="6"/>
        <v>0</v>
      </c>
      <c r="H20" s="61">
        <f t="shared" si="6"/>
        <v>3</v>
      </c>
      <c r="I20" s="61">
        <f t="shared" si="6"/>
        <v>2</v>
      </c>
      <c r="J20" s="61">
        <f t="shared" si="6"/>
        <v>3</v>
      </c>
      <c r="K20" s="61">
        <f t="shared" si="6"/>
        <v>2</v>
      </c>
      <c r="L20" s="61">
        <f t="shared" si="6"/>
        <v>3</v>
      </c>
      <c r="M20" s="72">
        <f>AVERAGE(M17:M19)</f>
        <v>7</v>
      </c>
      <c r="N20" s="73">
        <f t="shared" si="3"/>
        <v>0.7</v>
      </c>
    </row>
    <row r="21" spans="1:14" ht="15.75" customHeight="1">
      <c r="A21" s="72"/>
      <c r="B21" s="71" t="s">
        <v>88</v>
      </c>
      <c r="C21" s="73">
        <f>C20/3</f>
        <v>0.66666666666666663</v>
      </c>
      <c r="D21" s="73">
        <f t="shared" ref="D21:L21" si="7">D20/3</f>
        <v>0.33333333333333331</v>
      </c>
      <c r="E21" s="73">
        <f t="shared" si="7"/>
        <v>1</v>
      </c>
      <c r="F21" s="73">
        <f t="shared" si="7"/>
        <v>0.66666666666666663</v>
      </c>
      <c r="G21" s="73">
        <f t="shared" si="7"/>
        <v>0</v>
      </c>
      <c r="H21" s="73">
        <f t="shared" si="7"/>
        <v>1</v>
      </c>
      <c r="I21" s="73">
        <f t="shared" si="7"/>
        <v>0.66666666666666663</v>
      </c>
      <c r="J21" s="73">
        <f t="shared" si="7"/>
        <v>1</v>
      </c>
      <c r="K21" s="73">
        <f t="shared" si="7"/>
        <v>0.66666666666666663</v>
      </c>
      <c r="L21" s="73">
        <f t="shared" si="7"/>
        <v>1</v>
      </c>
      <c r="M21" s="74">
        <f>M20/10</f>
        <v>0.7</v>
      </c>
      <c r="N21" s="75">
        <f>AVERAGE(N17:N20)</f>
        <v>0.7</v>
      </c>
    </row>
    <row r="22" spans="1:14" ht="25.5" customHeight="1">
      <c r="A22" s="67"/>
      <c r="B22" s="68"/>
      <c r="C22" s="69"/>
      <c r="D22" s="69"/>
      <c r="E22" s="69"/>
      <c r="F22" s="69"/>
      <c r="G22" s="69"/>
      <c r="H22" s="69"/>
      <c r="I22" s="69"/>
      <c r="J22" s="69"/>
      <c r="K22" s="69"/>
      <c r="L22" s="69"/>
      <c r="M22" s="69"/>
      <c r="N22" s="70"/>
    </row>
  </sheetData>
  <mergeCells count="4">
    <mergeCell ref="A2:N2"/>
    <mergeCell ref="A3:N3"/>
    <mergeCell ref="A11:N11"/>
    <mergeCell ref="A16:N16"/>
  </mergeCells>
  <phoneticPr fontId="14" type="noConversion"/>
  <conditionalFormatting sqref="C10:L10">
    <cfRule type="cellIs" dxfId="42" priority="3" operator="lessThan">
      <formula>0.6</formula>
    </cfRule>
  </conditionalFormatting>
  <conditionalFormatting sqref="C15:L15">
    <cfRule type="cellIs" dxfId="41" priority="2" operator="lessThan">
      <formula>0.6</formula>
    </cfRule>
  </conditionalFormatting>
  <conditionalFormatting sqref="C21:L21">
    <cfRule type="cellIs" dxfId="40" priority="1" operator="lessThan">
      <formula>0.6</formula>
    </cfRule>
  </conditionalFormatting>
  <dataValidations count="1">
    <dataValidation type="list" allowBlank="1" showInputMessage="1" showErrorMessage="1" sqref="C4:L8 C12:L13 C17:L19" xr:uid="{62FAF906-51C3-4A39-9803-E7704A81B656}">
      <formula1>"1,0"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096A-AE28-4C78-A0AA-FA2DA1C72EDF}">
  <dimension ref="A1:AB11"/>
  <sheetViews>
    <sheetView tabSelected="1" workbookViewId="0">
      <selection activeCell="P9" sqref="P9"/>
    </sheetView>
  </sheetViews>
  <sheetFormatPr defaultRowHeight="15"/>
  <cols>
    <col min="1" max="1" width="7.42578125" customWidth="1"/>
    <col min="2" max="2" width="35" customWidth="1"/>
    <col min="3" max="4" width="9.42578125" customWidth="1"/>
    <col min="5" max="5" width="9.140625" customWidth="1"/>
    <col min="6" max="6" width="8.85546875" customWidth="1"/>
    <col min="7" max="7" width="9" customWidth="1"/>
    <col min="8" max="8" width="8.7109375" customWidth="1"/>
    <col min="9" max="9" width="9.28515625" customWidth="1"/>
    <col min="10" max="10" width="8.7109375" customWidth="1"/>
    <col min="11" max="11" width="9.85546875" customWidth="1"/>
    <col min="12" max="12" width="9.5703125" customWidth="1"/>
    <col min="13" max="13" width="10.42578125" customWidth="1"/>
  </cols>
  <sheetData>
    <row r="1" spans="1:28" ht="24.75" customHeight="1">
      <c r="A1" s="144" t="s">
        <v>0</v>
      </c>
      <c r="B1" s="143" t="s">
        <v>94</v>
      </c>
      <c r="C1" s="110" t="s">
        <v>95</v>
      </c>
      <c r="D1" s="111" t="s">
        <v>96</v>
      </c>
      <c r="E1" s="110" t="s">
        <v>95</v>
      </c>
      <c r="F1" s="111" t="s">
        <v>96</v>
      </c>
      <c r="G1" s="110" t="s">
        <v>95</v>
      </c>
      <c r="H1" s="111" t="s">
        <v>96</v>
      </c>
      <c r="I1" s="110" t="s">
        <v>95</v>
      </c>
      <c r="J1" s="111" t="s">
        <v>96</v>
      </c>
      <c r="K1" s="110" t="s">
        <v>95</v>
      </c>
      <c r="L1" s="111" t="s">
        <v>96</v>
      </c>
      <c r="M1" s="140" t="s">
        <v>80</v>
      </c>
    </row>
    <row r="2" spans="1:28" ht="19.5" customHeight="1">
      <c r="A2" s="144"/>
      <c r="B2" s="143"/>
      <c r="C2" s="112" t="s">
        <v>97</v>
      </c>
      <c r="D2" s="113">
        <v>20</v>
      </c>
      <c r="E2" s="112" t="s">
        <v>98</v>
      </c>
      <c r="F2" s="113">
        <v>15</v>
      </c>
      <c r="G2" s="112" t="s">
        <v>99</v>
      </c>
      <c r="H2" s="113">
        <v>22</v>
      </c>
      <c r="I2" s="114" t="s">
        <v>100</v>
      </c>
      <c r="J2" s="114">
        <v>20</v>
      </c>
      <c r="K2" s="114" t="s">
        <v>101</v>
      </c>
      <c r="L2" s="114">
        <v>20</v>
      </c>
      <c r="M2" s="141"/>
    </row>
    <row r="3" spans="1:28" s="82" customFormat="1" ht="27" customHeight="1">
      <c r="A3" s="142" t="s">
        <v>59</v>
      </c>
      <c r="B3" s="142"/>
      <c r="C3" s="108" t="s">
        <v>102</v>
      </c>
      <c r="D3" s="108" t="s">
        <v>103</v>
      </c>
      <c r="E3" s="108" t="s">
        <v>102</v>
      </c>
      <c r="F3" s="108" t="s">
        <v>103</v>
      </c>
      <c r="G3" s="108" t="s">
        <v>102</v>
      </c>
      <c r="H3" s="108" t="s">
        <v>103</v>
      </c>
      <c r="I3" s="108" t="s">
        <v>102</v>
      </c>
      <c r="J3" s="108" t="s">
        <v>103</v>
      </c>
      <c r="K3" s="108" t="s">
        <v>102</v>
      </c>
      <c r="L3" s="108" t="s">
        <v>103</v>
      </c>
      <c r="M3" s="109" t="s">
        <v>80</v>
      </c>
      <c r="N3" s="84"/>
      <c r="O3" s="84"/>
      <c r="P3" s="84"/>
      <c r="Q3" s="84"/>
      <c r="R3" s="84"/>
      <c r="S3" s="84"/>
      <c r="T3" s="84"/>
      <c r="U3" s="84"/>
      <c r="V3" s="84"/>
      <c r="W3" s="84"/>
      <c r="X3" s="84"/>
      <c r="Y3" s="84"/>
      <c r="Z3" s="84"/>
      <c r="AA3" s="84"/>
      <c r="AB3" s="84"/>
    </row>
    <row r="4" spans="1:28" ht="19.5" customHeight="1">
      <c r="A4" s="95">
        <v>1</v>
      </c>
      <c r="B4" s="92" t="s">
        <v>104</v>
      </c>
      <c r="C4" s="102">
        <v>12</v>
      </c>
      <c r="D4" s="103">
        <f>C4/D2</f>
        <v>0.6</v>
      </c>
      <c r="E4" s="102">
        <v>12</v>
      </c>
      <c r="F4" s="104">
        <f>E4/F2</f>
        <v>0.8</v>
      </c>
      <c r="G4" s="102">
        <v>12</v>
      </c>
      <c r="H4" s="104">
        <f>G4/H2</f>
        <v>0.54545454545454541</v>
      </c>
      <c r="I4" s="102">
        <v>12</v>
      </c>
      <c r="J4" s="104">
        <f>I4/J2</f>
        <v>0.6</v>
      </c>
      <c r="K4" s="100">
        <v>11</v>
      </c>
      <c r="L4" s="104">
        <f>K4/L2</f>
        <v>0.55000000000000004</v>
      </c>
      <c r="M4" s="104">
        <f>AVERAGE(D4+F4+H4+J4)/5</f>
        <v>0.50909090909090904</v>
      </c>
    </row>
    <row r="5" spans="1:28" ht="21" customHeight="1">
      <c r="A5" s="100">
        <v>2</v>
      </c>
      <c r="B5" s="93" t="s">
        <v>105</v>
      </c>
      <c r="C5" s="102">
        <v>5</v>
      </c>
      <c r="D5" s="103">
        <f>C5/D2</f>
        <v>0.25</v>
      </c>
      <c r="E5" s="102">
        <v>5</v>
      </c>
      <c r="F5" s="104">
        <f>E5/F2</f>
        <v>0.33333333333333331</v>
      </c>
      <c r="G5" s="102">
        <v>5</v>
      </c>
      <c r="H5" s="104">
        <f>G5/H2</f>
        <v>0.22727272727272727</v>
      </c>
      <c r="I5" s="102">
        <v>5</v>
      </c>
      <c r="J5" s="104">
        <f>I5/J2</f>
        <v>0.25</v>
      </c>
      <c r="K5" s="100">
        <v>14</v>
      </c>
      <c r="L5" s="104">
        <f>K5/L2</f>
        <v>0.7</v>
      </c>
      <c r="M5" s="104">
        <f t="shared" ref="M5:M9" si="0">AVERAGE(D5+F5+H5+J5)/5</f>
        <v>0.2121212121212121</v>
      </c>
    </row>
    <row r="6" spans="1:28" ht="30.75" customHeight="1">
      <c r="A6" s="100">
        <v>3</v>
      </c>
      <c r="B6" s="94" t="s">
        <v>106</v>
      </c>
      <c r="C6" s="102">
        <v>10</v>
      </c>
      <c r="D6" s="103">
        <f>C6/D2</f>
        <v>0.5</v>
      </c>
      <c r="E6" s="102">
        <v>10</v>
      </c>
      <c r="F6" s="104">
        <f>E6/F2</f>
        <v>0.66666666666666663</v>
      </c>
      <c r="G6" s="102">
        <v>10</v>
      </c>
      <c r="H6" s="104">
        <f>G6/H2</f>
        <v>0.45454545454545453</v>
      </c>
      <c r="I6" s="102">
        <v>10</v>
      </c>
      <c r="J6" s="104">
        <f>I6/J2</f>
        <v>0.5</v>
      </c>
      <c r="K6" s="100">
        <v>5</v>
      </c>
      <c r="L6" s="104">
        <f>K6/L2</f>
        <v>0.25</v>
      </c>
      <c r="M6" s="104">
        <f t="shared" si="0"/>
        <v>0.4242424242424242</v>
      </c>
    </row>
    <row r="7" spans="1:28" ht="22.5" customHeight="1">
      <c r="A7" s="100">
        <v>4</v>
      </c>
      <c r="B7" s="105" t="s">
        <v>107</v>
      </c>
      <c r="C7" s="102">
        <v>15</v>
      </c>
      <c r="D7" s="103">
        <f>C7/D2</f>
        <v>0.75</v>
      </c>
      <c r="E7" s="102">
        <v>15</v>
      </c>
      <c r="F7" s="104">
        <f>E7/F2</f>
        <v>1</v>
      </c>
      <c r="G7" s="102">
        <v>15</v>
      </c>
      <c r="H7" s="104">
        <f>G7/H2</f>
        <v>0.68181818181818177</v>
      </c>
      <c r="I7" s="102">
        <v>15</v>
      </c>
      <c r="J7" s="104">
        <f>I7/J2</f>
        <v>0.75</v>
      </c>
      <c r="K7" s="100">
        <v>8</v>
      </c>
      <c r="L7" s="104">
        <f>K7/L2</f>
        <v>0.4</v>
      </c>
      <c r="M7" s="104">
        <f t="shared" si="0"/>
        <v>0.63636363636363635</v>
      </c>
    </row>
    <row r="8" spans="1:28" ht="22.5" customHeight="1">
      <c r="A8" s="100">
        <v>5</v>
      </c>
      <c r="B8" s="106" t="s">
        <v>108</v>
      </c>
      <c r="C8" s="102">
        <v>8</v>
      </c>
      <c r="D8" s="103">
        <f>C8/D2</f>
        <v>0.4</v>
      </c>
      <c r="E8" s="102">
        <v>8</v>
      </c>
      <c r="F8" s="104">
        <f>E8/F2</f>
        <v>0.53333333333333333</v>
      </c>
      <c r="G8" s="102">
        <v>8</v>
      </c>
      <c r="H8" s="104">
        <f>G8/H2</f>
        <v>0.36363636363636365</v>
      </c>
      <c r="I8" s="102">
        <v>8</v>
      </c>
      <c r="J8" s="104">
        <f>I8/J2</f>
        <v>0.4</v>
      </c>
      <c r="K8" s="100">
        <v>9</v>
      </c>
      <c r="L8" s="104">
        <f>K8/L2</f>
        <v>0.45</v>
      </c>
      <c r="M8" s="104">
        <f t="shared" si="0"/>
        <v>0.33939393939393936</v>
      </c>
    </row>
    <row r="9" spans="1:28">
      <c r="A9" s="145" t="s">
        <v>109</v>
      </c>
      <c r="B9" s="145"/>
      <c r="C9" s="107"/>
      <c r="D9" s="107">
        <f>AVERAGE(D4:D8)</f>
        <v>0.5</v>
      </c>
      <c r="E9" s="107"/>
      <c r="F9" s="107">
        <f>AVERAGE(F4:F8)</f>
        <v>0.66666666666666663</v>
      </c>
      <c r="G9" s="107"/>
      <c r="H9" s="107">
        <f>AVERAGE(H4:H8)</f>
        <v>0.45454545454545459</v>
      </c>
      <c r="I9" s="107"/>
      <c r="J9" s="107">
        <f>AVERAGE(J4:J8)</f>
        <v>0.5</v>
      </c>
      <c r="K9" s="107"/>
      <c r="L9" s="107">
        <f>AVERAGE(L4:L8)</f>
        <v>0.47000000000000003</v>
      </c>
      <c r="M9" s="107">
        <f t="shared" si="0"/>
        <v>0.4242424242424242</v>
      </c>
    </row>
    <row r="11" spans="1:28" ht="68.25" customHeight="1">
      <c r="A11" s="138" t="s">
        <v>110</v>
      </c>
      <c r="B11" s="139"/>
      <c r="C11" s="139"/>
      <c r="D11" s="139"/>
      <c r="E11" s="139"/>
      <c r="F11" s="139"/>
      <c r="G11" s="139"/>
    </row>
  </sheetData>
  <mergeCells count="6">
    <mergeCell ref="A11:G11"/>
    <mergeCell ref="M1:M2"/>
    <mergeCell ref="A3:B3"/>
    <mergeCell ref="B1:B2"/>
    <mergeCell ref="A1:A2"/>
    <mergeCell ref="A9:B9"/>
  </mergeCells>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13E5-5667-4891-8F88-F8E8B1F46E08}">
  <dimension ref="A1:N23"/>
  <sheetViews>
    <sheetView workbookViewId="0">
      <selection activeCell="N13" sqref="N13"/>
    </sheetView>
  </sheetViews>
  <sheetFormatPr defaultRowHeight="15"/>
  <cols>
    <col min="1" max="1" width="7.42578125" customWidth="1"/>
    <col min="2" max="2" width="35" customWidth="1"/>
    <col min="3" max="3" width="11" customWidth="1"/>
    <col min="4" max="4" width="10.85546875" customWidth="1"/>
    <col min="5" max="5" width="9.85546875" customWidth="1"/>
    <col min="6" max="6" width="12.28515625" customWidth="1"/>
    <col min="7" max="7" width="10.85546875" customWidth="1"/>
    <col min="8" max="8" width="11.7109375" customWidth="1"/>
    <col min="9" max="9" width="10" customWidth="1"/>
    <col min="10" max="10" width="10.85546875" customWidth="1"/>
    <col min="14" max="14" width="10.42578125" customWidth="1"/>
  </cols>
  <sheetData>
    <row r="1" spans="1:14" ht="29.25" customHeight="1">
      <c r="A1" s="60" t="s">
        <v>0</v>
      </c>
      <c r="B1" s="60" t="s">
        <v>111</v>
      </c>
      <c r="C1" s="61" t="s">
        <v>69</v>
      </c>
      <c r="D1" s="61" t="s">
        <v>70</v>
      </c>
      <c r="E1" s="61" t="s">
        <v>71</v>
      </c>
      <c r="F1" s="61" t="s">
        <v>72</v>
      </c>
      <c r="G1" s="61" t="s">
        <v>73</v>
      </c>
      <c r="H1" s="61" t="s">
        <v>74</v>
      </c>
      <c r="I1" s="61" t="s">
        <v>75</v>
      </c>
      <c r="J1" s="61" t="s">
        <v>76</v>
      </c>
      <c r="K1" s="61" t="s">
        <v>77</v>
      </c>
      <c r="L1" s="61" t="s">
        <v>78</v>
      </c>
      <c r="M1" s="61" t="s">
        <v>79</v>
      </c>
      <c r="N1" s="62" t="s">
        <v>80</v>
      </c>
    </row>
    <row r="2" spans="1:14" ht="15" customHeight="1">
      <c r="A2" s="65" t="s">
        <v>112</v>
      </c>
      <c r="B2" s="66"/>
      <c r="C2" s="146" t="s">
        <v>81</v>
      </c>
      <c r="D2" s="147"/>
      <c r="E2" s="147"/>
      <c r="F2" s="147"/>
      <c r="G2" s="147"/>
      <c r="H2" s="147"/>
      <c r="I2" s="147"/>
      <c r="J2" s="147"/>
      <c r="K2" s="147"/>
      <c r="L2" s="147"/>
      <c r="M2" s="147"/>
      <c r="N2" s="147"/>
    </row>
    <row r="3" spans="1:14" ht="25.5" customHeight="1">
      <c r="A3" s="64">
        <v>1</v>
      </c>
      <c r="B3" s="57" t="s">
        <v>82</v>
      </c>
      <c r="C3" s="77">
        <v>0</v>
      </c>
      <c r="D3" s="77">
        <v>1</v>
      </c>
      <c r="E3" s="77">
        <v>1</v>
      </c>
      <c r="F3" s="77">
        <v>0</v>
      </c>
      <c r="G3" s="77">
        <v>1</v>
      </c>
      <c r="H3" s="77">
        <v>0</v>
      </c>
      <c r="I3" s="77">
        <v>1</v>
      </c>
      <c r="J3" s="77">
        <v>0</v>
      </c>
      <c r="K3" s="77">
        <v>1</v>
      </c>
      <c r="L3" s="77">
        <v>0</v>
      </c>
      <c r="M3" s="76">
        <f>SUM(C3:L3)</f>
        <v>5</v>
      </c>
      <c r="N3" s="73">
        <f>M3/10</f>
        <v>0.5</v>
      </c>
    </row>
    <row r="4" spans="1:14" ht="27" customHeight="1">
      <c r="A4" s="64">
        <v>2</v>
      </c>
      <c r="B4" s="56" t="s">
        <v>89</v>
      </c>
      <c r="C4" s="77">
        <v>0</v>
      </c>
      <c r="D4" s="77">
        <v>1</v>
      </c>
      <c r="E4" s="77">
        <v>1</v>
      </c>
      <c r="F4" s="77">
        <v>0</v>
      </c>
      <c r="G4" s="77">
        <v>1</v>
      </c>
      <c r="H4" s="77">
        <v>0</v>
      </c>
      <c r="I4" s="77">
        <v>1</v>
      </c>
      <c r="J4" s="77">
        <v>0</v>
      </c>
      <c r="K4" s="77">
        <v>1</v>
      </c>
      <c r="L4" s="77">
        <v>0</v>
      </c>
      <c r="M4" s="76">
        <f t="shared" ref="M4:M12" si="0">SUM(C4:L4)</f>
        <v>5</v>
      </c>
      <c r="N4" s="73">
        <f t="shared" ref="N4:N13" si="1">M4/10</f>
        <v>0.5</v>
      </c>
    </row>
    <row r="5" spans="1:14" ht="29.25" customHeight="1">
      <c r="A5" s="64">
        <v>3</v>
      </c>
      <c r="B5" s="57" t="s">
        <v>83</v>
      </c>
      <c r="C5" s="77">
        <v>0</v>
      </c>
      <c r="D5" s="77">
        <v>1</v>
      </c>
      <c r="E5" s="77">
        <v>1</v>
      </c>
      <c r="F5" s="77">
        <v>0</v>
      </c>
      <c r="G5" s="77">
        <v>1</v>
      </c>
      <c r="H5" s="77">
        <v>0</v>
      </c>
      <c r="I5" s="77">
        <v>1</v>
      </c>
      <c r="J5" s="77">
        <v>0</v>
      </c>
      <c r="K5" s="77">
        <v>1</v>
      </c>
      <c r="L5" s="77">
        <v>0</v>
      </c>
      <c r="M5" s="76">
        <f t="shared" si="0"/>
        <v>5</v>
      </c>
      <c r="N5" s="73">
        <f t="shared" si="1"/>
        <v>0.5</v>
      </c>
    </row>
    <row r="6" spans="1:14" ht="27.75" customHeight="1">
      <c r="A6" s="64">
        <v>4</v>
      </c>
      <c r="B6" s="56" t="s">
        <v>85</v>
      </c>
      <c r="C6" s="77">
        <v>1</v>
      </c>
      <c r="D6" s="77">
        <v>1</v>
      </c>
      <c r="E6" s="77">
        <v>1</v>
      </c>
      <c r="F6" s="77">
        <v>1</v>
      </c>
      <c r="G6" s="77">
        <v>1</v>
      </c>
      <c r="H6" s="77">
        <v>1</v>
      </c>
      <c r="I6" s="77">
        <v>1</v>
      </c>
      <c r="J6" s="77">
        <v>1</v>
      </c>
      <c r="K6" s="77">
        <v>1</v>
      </c>
      <c r="L6" s="77">
        <v>1</v>
      </c>
      <c r="M6" s="76">
        <f t="shared" si="0"/>
        <v>10</v>
      </c>
      <c r="N6" s="73">
        <f t="shared" si="1"/>
        <v>1</v>
      </c>
    </row>
    <row r="7" spans="1:14" ht="21" customHeight="1">
      <c r="A7" s="64">
        <v>5</v>
      </c>
      <c r="B7" s="56" t="s">
        <v>90</v>
      </c>
      <c r="C7" s="77">
        <v>1</v>
      </c>
      <c r="D7" s="77">
        <v>1</v>
      </c>
      <c r="E7" s="77">
        <v>1</v>
      </c>
      <c r="F7" s="77">
        <v>1</v>
      </c>
      <c r="G7" s="77">
        <v>1</v>
      </c>
      <c r="H7" s="77">
        <v>1</v>
      </c>
      <c r="I7" s="77">
        <v>1</v>
      </c>
      <c r="J7" s="77">
        <v>1</v>
      </c>
      <c r="K7" s="77">
        <v>1</v>
      </c>
      <c r="L7" s="77">
        <v>1</v>
      </c>
      <c r="M7" s="76">
        <f t="shared" si="0"/>
        <v>10</v>
      </c>
      <c r="N7" s="73">
        <f t="shared" si="1"/>
        <v>1</v>
      </c>
    </row>
    <row r="8" spans="1:14" ht="27.75" customHeight="1">
      <c r="A8" s="64">
        <v>6</v>
      </c>
      <c r="B8" s="56" t="s">
        <v>91</v>
      </c>
      <c r="C8" s="77">
        <v>1</v>
      </c>
      <c r="D8" s="77">
        <v>1</v>
      </c>
      <c r="E8" s="77">
        <v>1</v>
      </c>
      <c r="F8" s="77">
        <v>1</v>
      </c>
      <c r="G8" s="77">
        <v>1</v>
      </c>
      <c r="H8" s="77">
        <v>1</v>
      </c>
      <c r="I8" s="77">
        <v>1</v>
      </c>
      <c r="J8" s="77">
        <v>1</v>
      </c>
      <c r="K8" s="77">
        <v>1</v>
      </c>
      <c r="L8" s="77">
        <v>1</v>
      </c>
      <c r="M8" s="76">
        <f t="shared" si="0"/>
        <v>10</v>
      </c>
      <c r="N8" s="73">
        <f t="shared" si="1"/>
        <v>1</v>
      </c>
    </row>
    <row r="9" spans="1:14" ht="22.5" customHeight="1">
      <c r="A9" s="64">
        <v>7</v>
      </c>
      <c r="B9" s="57" t="s">
        <v>92</v>
      </c>
      <c r="C9" s="77">
        <v>1</v>
      </c>
      <c r="D9" s="77">
        <v>1</v>
      </c>
      <c r="E9" s="77">
        <v>1</v>
      </c>
      <c r="F9" s="77">
        <v>1</v>
      </c>
      <c r="G9" s="77">
        <v>1</v>
      </c>
      <c r="H9" s="77">
        <v>1</v>
      </c>
      <c r="I9" s="77">
        <v>1</v>
      </c>
      <c r="J9" s="77">
        <v>1</v>
      </c>
      <c r="K9" s="77">
        <v>1</v>
      </c>
      <c r="L9" s="77">
        <v>1</v>
      </c>
      <c r="M9" s="76">
        <f t="shared" si="0"/>
        <v>10</v>
      </c>
      <c r="N9" s="73">
        <f t="shared" si="1"/>
        <v>1</v>
      </c>
    </row>
    <row r="10" spans="1:14" ht="18.75" customHeight="1">
      <c r="A10" s="64">
        <v>8</v>
      </c>
      <c r="B10" s="63" t="s">
        <v>93</v>
      </c>
      <c r="C10" s="77">
        <v>1</v>
      </c>
      <c r="D10" s="77">
        <v>1</v>
      </c>
      <c r="E10" s="77">
        <v>1</v>
      </c>
      <c r="F10" s="77">
        <v>0</v>
      </c>
      <c r="G10" s="77">
        <v>1</v>
      </c>
      <c r="H10" s="77">
        <v>1</v>
      </c>
      <c r="I10" s="77">
        <v>0</v>
      </c>
      <c r="J10" s="77">
        <v>1</v>
      </c>
      <c r="K10" s="77">
        <v>0</v>
      </c>
      <c r="L10" s="77">
        <v>1</v>
      </c>
      <c r="M10" s="76">
        <f t="shared" si="0"/>
        <v>7</v>
      </c>
      <c r="N10" s="73">
        <f t="shared" si="1"/>
        <v>0.7</v>
      </c>
    </row>
    <row r="11" spans="1:14" ht="32.25" customHeight="1">
      <c r="A11" s="64">
        <v>9</v>
      </c>
      <c r="B11" s="56" t="s">
        <v>84</v>
      </c>
      <c r="C11" s="77">
        <v>1</v>
      </c>
      <c r="D11" s="77">
        <v>1</v>
      </c>
      <c r="E11" s="77">
        <v>1</v>
      </c>
      <c r="F11" s="77">
        <v>0</v>
      </c>
      <c r="G11" s="77">
        <v>1</v>
      </c>
      <c r="H11" s="77">
        <v>1</v>
      </c>
      <c r="I11" s="77">
        <v>0</v>
      </c>
      <c r="J11" s="77">
        <v>1</v>
      </c>
      <c r="K11" s="77">
        <v>0</v>
      </c>
      <c r="L11" s="77">
        <v>1</v>
      </c>
      <c r="M11" s="76">
        <f t="shared" si="0"/>
        <v>7</v>
      </c>
      <c r="N11" s="73">
        <f t="shared" si="1"/>
        <v>0.7</v>
      </c>
    </row>
    <row r="12" spans="1:14" ht="25.5" customHeight="1">
      <c r="A12" s="64">
        <v>10</v>
      </c>
      <c r="B12" s="57" t="s">
        <v>86</v>
      </c>
      <c r="C12" s="77">
        <v>1</v>
      </c>
      <c r="D12" s="77">
        <v>1</v>
      </c>
      <c r="E12" s="77">
        <v>1</v>
      </c>
      <c r="F12" s="77">
        <v>0</v>
      </c>
      <c r="G12" s="77">
        <v>1</v>
      </c>
      <c r="H12" s="77">
        <v>1</v>
      </c>
      <c r="I12" s="77">
        <v>0</v>
      </c>
      <c r="J12" s="77">
        <v>1</v>
      </c>
      <c r="K12" s="77">
        <v>0</v>
      </c>
      <c r="L12" s="77">
        <v>1</v>
      </c>
      <c r="M12" s="76">
        <f t="shared" si="0"/>
        <v>7</v>
      </c>
      <c r="N12" s="73">
        <f t="shared" si="1"/>
        <v>0.7</v>
      </c>
    </row>
    <row r="13" spans="1:14" ht="25.5" customHeight="1">
      <c r="A13" s="72"/>
      <c r="B13" s="71" t="s">
        <v>87</v>
      </c>
      <c r="C13" s="61">
        <f t="shared" ref="C13:L13" si="2">SUM(C3:C12)</f>
        <v>7</v>
      </c>
      <c r="D13" s="61">
        <f t="shared" si="2"/>
        <v>10</v>
      </c>
      <c r="E13" s="61">
        <f t="shared" si="2"/>
        <v>10</v>
      </c>
      <c r="F13" s="61">
        <f t="shared" si="2"/>
        <v>4</v>
      </c>
      <c r="G13" s="61">
        <f t="shared" si="2"/>
        <v>10</v>
      </c>
      <c r="H13" s="61">
        <f t="shared" si="2"/>
        <v>7</v>
      </c>
      <c r="I13" s="61">
        <f t="shared" si="2"/>
        <v>7</v>
      </c>
      <c r="J13" s="61">
        <f t="shared" si="2"/>
        <v>7</v>
      </c>
      <c r="K13" s="61">
        <f t="shared" si="2"/>
        <v>7</v>
      </c>
      <c r="L13" s="61">
        <f t="shared" si="2"/>
        <v>7</v>
      </c>
      <c r="M13" s="72">
        <f>AVERAGE(M3:M12)</f>
        <v>7.6</v>
      </c>
      <c r="N13" s="73">
        <f t="shared" si="1"/>
        <v>0.76</v>
      </c>
    </row>
    <row r="14" spans="1:14" ht="25.5" customHeight="1">
      <c r="A14" s="72"/>
      <c r="B14" s="71" t="s">
        <v>88</v>
      </c>
      <c r="C14" s="73">
        <f>C13/10</f>
        <v>0.7</v>
      </c>
      <c r="D14" s="73">
        <f t="shared" ref="D14:M14" si="3">D13/10</f>
        <v>1</v>
      </c>
      <c r="E14" s="78">
        <f t="shared" si="3"/>
        <v>1</v>
      </c>
      <c r="F14" s="78">
        <f t="shared" si="3"/>
        <v>0.4</v>
      </c>
      <c r="G14" s="73">
        <f t="shared" si="3"/>
        <v>1</v>
      </c>
      <c r="H14" s="73">
        <f t="shared" si="3"/>
        <v>0.7</v>
      </c>
      <c r="I14" s="73">
        <f t="shared" si="3"/>
        <v>0.7</v>
      </c>
      <c r="J14" s="73">
        <f t="shared" si="3"/>
        <v>0.7</v>
      </c>
      <c r="K14" s="73">
        <f t="shared" si="3"/>
        <v>0.7</v>
      </c>
      <c r="L14" s="73">
        <f t="shared" si="3"/>
        <v>0.7</v>
      </c>
      <c r="M14" s="74">
        <f t="shared" si="3"/>
        <v>0.76</v>
      </c>
      <c r="N14" s="75">
        <f>AVERAGE(N3:N13)</f>
        <v>0.76000000000000012</v>
      </c>
    </row>
    <row r="15" spans="1:14" ht="25.5" customHeight="1">
      <c r="A15" s="67"/>
      <c r="B15" s="68"/>
      <c r="C15" s="69"/>
      <c r="D15" s="69"/>
      <c r="E15" s="69"/>
      <c r="F15" s="69"/>
      <c r="G15" s="69"/>
      <c r="H15" s="69"/>
      <c r="I15" s="69"/>
      <c r="J15" s="69"/>
      <c r="K15" s="69"/>
      <c r="L15" s="69"/>
      <c r="M15" s="69"/>
      <c r="N15" s="70"/>
    </row>
    <row r="16" spans="1:14" ht="25.5" customHeight="1">
      <c r="A16" s="60" t="s">
        <v>0</v>
      </c>
      <c r="B16" s="60" t="s">
        <v>113</v>
      </c>
      <c r="C16" s="61"/>
      <c r="D16" s="61"/>
      <c r="E16" s="61"/>
      <c r="F16" s="61"/>
      <c r="G16" s="61"/>
      <c r="H16" s="61"/>
      <c r="I16" s="61"/>
      <c r="J16" s="61"/>
      <c r="K16" s="61"/>
      <c r="L16" s="61"/>
      <c r="M16" s="61" t="s">
        <v>79</v>
      </c>
      <c r="N16" s="62" t="s">
        <v>80</v>
      </c>
    </row>
    <row r="17" spans="1:14">
      <c r="A17" s="148" t="s">
        <v>114</v>
      </c>
      <c r="B17" s="148"/>
      <c r="C17" s="148"/>
      <c r="D17" s="148"/>
      <c r="E17" s="148"/>
      <c r="F17" s="148"/>
      <c r="G17" s="148"/>
      <c r="H17" s="148"/>
      <c r="I17" s="148"/>
      <c r="J17" s="148"/>
      <c r="K17" s="148"/>
      <c r="L17" s="148"/>
      <c r="M17" s="148"/>
      <c r="N17" s="148"/>
    </row>
    <row r="18" spans="1:14">
      <c r="A18" s="81"/>
      <c r="B18" s="81" t="s">
        <v>59</v>
      </c>
      <c r="C18" s="81"/>
      <c r="D18" s="81"/>
      <c r="E18" s="81"/>
      <c r="F18" s="82"/>
      <c r="G18" s="82"/>
      <c r="H18" s="82"/>
      <c r="I18" s="82"/>
      <c r="J18" s="82"/>
      <c r="K18" s="82"/>
      <c r="L18" s="82"/>
      <c r="M18" s="82"/>
      <c r="N18" s="82"/>
    </row>
    <row r="19" spans="1:14" ht="19.5" customHeight="1">
      <c r="A19" s="55">
        <v>1</v>
      </c>
      <c r="B19" s="79" t="s">
        <v>104</v>
      </c>
      <c r="C19" s="80"/>
      <c r="D19" s="80"/>
      <c r="E19" s="80"/>
      <c r="F19" s="4"/>
      <c r="G19" s="4"/>
      <c r="H19" s="4"/>
      <c r="I19" s="4"/>
      <c r="J19" s="4"/>
      <c r="K19" s="4"/>
      <c r="L19" s="4"/>
      <c r="M19" s="4"/>
      <c r="N19" s="4"/>
    </row>
    <row r="20" spans="1:14" ht="21" customHeight="1">
      <c r="A20" s="49">
        <v>2</v>
      </c>
      <c r="B20" s="57" t="s">
        <v>105</v>
      </c>
      <c r="C20" s="4"/>
      <c r="D20" s="4"/>
      <c r="E20" s="4"/>
      <c r="F20" s="4"/>
      <c r="G20" s="4"/>
      <c r="H20" s="4"/>
      <c r="I20" s="4"/>
      <c r="J20" s="4"/>
      <c r="K20" s="4"/>
      <c r="L20" s="4"/>
      <c r="M20" s="4"/>
      <c r="N20" s="4"/>
    </row>
    <row r="21" spans="1:14" ht="30.75" customHeight="1">
      <c r="A21" s="49">
        <v>3</v>
      </c>
      <c r="B21" s="56" t="s">
        <v>106</v>
      </c>
      <c r="C21" s="4"/>
      <c r="D21" s="4"/>
      <c r="E21" s="4"/>
      <c r="F21" s="4"/>
      <c r="G21" s="4"/>
      <c r="H21" s="4"/>
      <c r="I21" s="4"/>
      <c r="J21" s="4"/>
      <c r="K21" s="4"/>
      <c r="L21" s="4"/>
      <c r="M21" s="4"/>
      <c r="N21" s="4"/>
    </row>
    <row r="22" spans="1:14" ht="22.5" customHeight="1">
      <c r="A22" s="49">
        <v>4</v>
      </c>
      <c r="B22" s="58" t="s">
        <v>107</v>
      </c>
      <c r="C22" s="4"/>
      <c r="D22" s="4"/>
      <c r="E22" s="4"/>
      <c r="F22" s="4"/>
      <c r="G22" s="4"/>
      <c r="H22" s="4"/>
      <c r="I22" s="4"/>
      <c r="J22" s="4"/>
      <c r="K22" s="4"/>
      <c r="L22" s="4"/>
      <c r="M22" s="4"/>
      <c r="N22" s="4"/>
    </row>
    <row r="23" spans="1:14" ht="22.5" customHeight="1">
      <c r="A23" s="49">
        <v>5</v>
      </c>
      <c r="B23" s="59" t="s">
        <v>108</v>
      </c>
      <c r="C23" s="4"/>
      <c r="D23" s="4"/>
      <c r="E23" s="4"/>
      <c r="F23" s="4"/>
      <c r="G23" s="4"/>
      <c r="H23" s="4"/>
      <c r="I23" s="4"/>
      <c r="J23" s="4"/>
      <c r="K23" s="4"/>
      <c r="L23" s="4"/>
      <c r="M23" s="4"/>
      <c r="N23" s="4"/>
    </row>
  </sheetData>
  <mergeCells count="2">
    <mergeCell ref="C2:N2"/>
    <mergeCell ref="A17:N17"/>
  </mergeCells>
  <dataValidations count="1">
    <dataValidation type="list" allowBlank="1" showInputMessage="1" showErrorMessage="1" sqref="C3:L12" xr:uid="{3235BA0E-F1B9-4DCF-9A37-CCDACF8340AE}">
      <formula1>"1,0"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9"/>
  <sheetViews>
    <sheetView topLeftCell="A21" zoomScaleNormal="100" workbookViewId="0">
      <selection activeCell="H38" sqref="H38"/>
    </sheetView>
  </sheetViews>
  <sheetFormatPr defaultRowHeight="15"/>
  <cols>
    <col min="1" max="1" width="6.7109375" customWidth="1"/>
    <col min="2" max="2" width="27.140625" customWidth="1"/>
    <col min="3" max="3" width="5.42578125" bestFit="1" customWidth="1"/>
    <col min="4" max="4" width="49.85546875" customWidth="1"/>
    <col min="5" max="5" width="25.7109375" style="8" customWidth="1"/>
    <col min="6" max="6" width="13.42578125" customWidth="1"/>
    <col min="7" max="7" width="22" customWidth="1"/>
  </cols>
  <sheetData>
    <row r="1" spans="1:7" ht="17.25" customHeight="1">
      <c r="A1" s="2" t="s">
        <v>115</v>
      </c>
      <c r="B1" s="2" t="s">
        <v>116</v>
      </c>
      <c r="C1" s="2" t="s">
        <v>0</v>
      </c>
      <c r="D1" s="2" t="s">
        <v>117</v>
      </c>
      <c r="E1" s="2" t="s">
        <v>118</v>
      </c>
      <c r="F1" s="2" t="s">
        <v>119</v>
      </c>
      <c r="G1" s="2" t="s">
        <v>2</v>
      </c>
    </row>
    <row r="2" spans="1:7" ht="17.25" customHeight="1">
      <c r="A2" s="149">
        <v>1</v>
      </c>
      <c r="B2" s="154" t="s">
        <v>120</v>
      </c>
      <c r="C2" s="6">
        <v>1.1000000000000001</v>
      </c>
      <c r="D2" s="3" t="s">
        <v>121</v>
      </c>
      <c r="E2" s="9" t="s">
        <v>122</v>
      </c>
      <c r="F2" s="6" t="s">
        <v>123</v>
      </c>
      <c r="G2" s="1" t="s">
        <v>4</v>
      </c>
    </row>
    <row r="3" spans="1:7" ht="17.25" customHeight="1">
      <c r="A3" s="150"/>
      <c r="B3" s="154"/>
      <c r="C3" s="6">
        <v>1.2</v>
      </c>
      <c r="D3" s="3" t="s">
        <v>124</v>
      </c>
      <c r="E3" s="9" t="s">
        <v>122</v>
      </c>
      <c r="F3" s="6" t="s">
        <v>123</v>
      </c>
      <c r="G3" s="1" t="s">
        <v>4</v>
      </c>
    </row>
    <row r="4" spans="1:7" ht="17.25" customHeight="1">
      <c r="A4" s="151"/>
      <c r="B4" s="154"/>
      <c r="C4" s="6">
        <v>1.3</v>
      </c>
      <c r="D4" s="3" t="s">
        <v>125</v>
      </c>
      <c r="E4" s="9" t="s">
        <v>122</v>
      </c>
      <c r="F4" s="6" t="s">
        <v>123</v>
      </c>
      <c r="G4" s="1" t="s">
        <v>4</v>
      </c>
    </row>
    <row r="5" spans="1:7" ht="18" customHeight="1">
      <c r="A5" s="149">
        <v>2</v>
      </c>
      <c r="B5" s="154" t="s">
        <v>126</v>
      </c>
      <c r="C5" s="6">
        <v>2.1</v>
      </c>
      <c r="D5" s="3" t="s">
        <v>127</v>
      </c>
      <c r="E5" s="9" t="s">
        <v>122</v>
      </c>
      <c r="F5" s="3"/>
      <c r="G5" s="1" t="s">
        <v>4</v>
      </c>
    </row>
    <row r="6" spans="1:7" ht="16.5" customHeight="1">
      <c r="A6" s="150"/>
      <c r="B6" s="154"/>
      <c r="C6" s="6">
        <v>2.2000000000000002</v>
      </c>
      <c r="D6" s="3" t="s">
        <v>128</v>
      </c>
      <c r="E6" s="9" t="s">
        <v>122</v>
      </c>
      <c r="F6" s="3"/>
      <c r="G6" s="1" t="s">
        <v>4</v>
      </c>
    </row>
    <row r="7" spans="1:7">
      <c r="A7" s="151"/>
      <c r="B7" s="154"/>
      <c r="C7" s="6">
        <v>2.2999999999999998</v>
      </c>
      <c r="D7" s="3" t="s">
        <v>129</v>
      </c>
      <c r="E7" s="9" t="s">
        <v>122</v>
      </c>
      <c r="F7" s="3"/>
      <c r="G7" s="1" t="s">
        <v>4</v>
      </c>
    </row>
    <row r="8" spans="1:7">
      <c r="A8" s="149">
        <v>3</v>
      </c>
      <c r="B8" s="154" t="s">
        <v>130</v>
      </c>
      <c r="C8" s="6">
        <v>3.1</v>
      </c>
      <c r="D8" s="7" t="s">
        <v>131</v>
      </c>
      <c r="E8" s="9" t="s">
        <v>122</v>
      </c>
      <c r="F8" s="1"/>
      <c r="G8" s="1" t="s">
        <v>4</v>
      </c>
    </row>
    <row r="9" spans="1:7">
      <c r="A9" s="151"/>
      <c r="B9" s="154"/>
      <c r="C9" s="6">
        <v>3.2</v>
      </c>
      <c r="D9" s="7" t="s">
        <v>132</v>
      </c>
      <c r="E9" s="9" t="s">
        <v>122</v>
      </c>
      <c r="F9" s="1"/>
      <c r="G9" s="1" t="s">
        <v>4</v>
      </c>
    </row>
    <row r="10" spans="1:7" ht="15.75" customHeight="1">
      <c r="A10" s="149">
        <v>4</v>
      </c>
      <c r="B10" s="154" t="s">
        <v>133</v>
      </c>
      <c r="C10" s="6">
        <v>4.0999999999999996</v>
      </c>
      <c r="D10" s="3" t="s">
        <v>134</v>
      </c>
      <c r="E10" s="9" t="s">
        <v>122</v>
      </c>
      <c r="F10" s="1"/>
      <c r="G10" s="1" t="s">
        <v>4</v>
      </c>
    </row>
    <row r="11" spans="1:7" ht="25.5" customHeight="1">
      <c r="A11" s="151"/>
      <c r="B11" s="154"/>
      <c r="C11" s="6">
        <v>4.2</v>
      </c>
      <c r="D11" s="3" t="s">
        <v>135</v>
      </c>
      <c r="E11" s="9" t="s">
        <v>122</v>
      </c>
      <c r="F11" s="1"/>
      <c r="G11" s="1" t="s">
        <v>4</v>
      </c>
    </row>
    <row r="12" spans="1:7">
      <c r="A12" s="149">
        <v>5</v>
      </c>
      <c r="B12" s="154" t="s">
        <v>136</v>
      </c>
      <c r="C12" s="6">
        <v>5.0999999999999996</v>
      </c>
      <c r="D12" s="7" t="s">
        <v>137</v>
      </c>
      <c r="E12" s="9" t="s">
        <v>122</v>
      </c>
      <c r="F12" s="1"/>
      <c r="G12" s="1" t="s">
        <v>138</v>
      </c>
    </row>
    <row r="13" spans="1:7">
      <c r="A13" s="150"/>
      <c r="B13" s="154"/>
      <c r="C13" s="6">
        <v>5.2</v>
      </c>
      <c r="D13" s="7" t="s">
        <v>139</v>
      </c>
      <c r="E13" s="9" t="s">
        <v>122</v>
      </c>
      <c r="F13" s="1"/>
      <c r="G13" s="1" t="s">
        <v>138</v>
      </c>
    </row>
    <row r="14" spans="1:7">
      <c r="A14" s="150"/>
      <c r="B14" s="154"/>
      <c r="C14" s="6">
        <v>5.3</v>
      </c>
      <c r="D14" s="7" t="s">
        <v>140</v>
      </c>
      <c r="E14" s="9" t="s">
        <v>122</v>
      </c>
      <c r="F14" s="1"/>
      <c r="G14" s="1" t="s">
        <v>138</v>
      </c>
    </row>
    <row r="15" spans="1:7">
      <c r="A15" s="150"/>
      <c r="B15" s="154"/>
      <c r="C15" s="6">
        <v>5.4</v>
      </c>
      <c r="D15" s="7" t="s">
        <v>141</v>
      </c>
      <c r="E15" s="9" t="s">
        <v>122</v>
      </c>
      <c r="F15" s="1"/>
      <c r="G15" s="1" t="s">
        <v>138</v>
      </c>
    </row>
    <row r="16" spans="1:7">
      <c r="A16" s="151"/>
      <c r="B16" s="154"/>
      <c r="C16" s="6">
        <v>5.5</v>
      </c>
      <c r="D16" s="7" t="s">
        <v>142</v>
      </c>
      <c r="E16" s="9" t="s">
        <v>122</v>
      </c>
      <c r="F16" s="1"/>
      <c r="G16" s="1" t="s">
        <v>138</v>
      </c>
    </row>
    <row r="17" spans="1:7" ht="15" customHeight="1">
      <c r="A17" s="149">
        <v>6</v>
      </c>
      <c r="B17" s="155" t="s">
        <v>143</v>
      </c>
      <c r="C17" s="6">
        <v>6.1</v>
      </c>
      <c r="D17" s="3" t="s">
        <v>144</v>
      </c>
      <c r="E17" s="9" t="s">
        <v>122</v>
      </c>
      <c r="F17" s="1"/>
      <c r="G17" s="1" t="s">
        <v>4</v>
      </c>
    </row>
    <row r="18" spans="1:7">
      <c r="A18" s="150"/>
      <c r="B18" s="156"/>
      <c r="C18" s="6">
        <v>6.2</v>
      </c>
      <c r="D18" s="3" t="s">
        <v>145</v>
      </c>
      <c r="E18" s="9" t="s">
        <v>122</v>
      </c>
      <c r="F18" s="1"/>
      <c r="G18" s="1" t="s">
        <v>4</v>
      </c>
    </row>
    <row r="19" spans="1:7" ht="26.25">
      <c r="A19" s="151"/>
      <c r="B19" s="157"/>
      <c r="C19" s="6">
        <v>6.3</v>
      </c>
      <c r="D19" s="7" t="s">
        <v>146</v>
      </c>
      <c r="E19" s="9" t="s">
        <v>122</v>
      </c>
      <c r="F19" s="1"/>
      <c r="G19" s="1" t="s">
        <v>4</v>
      </c>
    </row>
    <row r="20" spans="1:7">
      <c r="A20" s="149">
        <v>7</v>
      </c>
      <c r="B20" s="154" t="s">
        <v>147</v>
      </c>
      <c r="C20" s="6">
        <v>7.1</v>
      </c>
      <c r="D20" s="3" t="s">
        <v>148</v>
      </c>
      <c r="E20" s="12" t="s">
        <v>149</v>
      </c>
      <c r="F20" s="1"/>
      <c r="G20" s="1" t="s">
        <v>4</v>
      </c>
    </row>
    <row r="21" spans="1:7">
      <c r="A21" s="150"/>
      <c r="B21" s="154"/>
      <c r="C21" s="6">
        <v>7.2</v>
      </c>
      <c r="D21" s="3" t="s">
        <v>150</v>
      </c>
      <c r="E21" s="12" t="s">
        <v>149</v>
      </c>
      <c r="F21" s="1"/>
      <c r="G21" s="1" t="s">
        <v>4</v>
      </c>
    </row>
    <row r="22" spans="1:7">
      <c r="A22" s="151"/>
      <c r="B22" s="154"/>
      <c r="C22" s="6">
        <v>7.3</v>
      </c>
      <c r="D22" s="3" t="s">
        <v>147</v>
      </c>
      <c r="E22" s="12" t="s">
        <v>149</v>
      </c>
      <c r="F22" s="1"/>
      <c r="G22" s="1" t="s">
        <v>4</v>
      </c>
    </row>
    <row r="23" spans="1:7">
      <c r="A23" s="149">
        <v>8</v>
      </c>
      <c r="B23" s="149" t="s">
        <v>151</v>
      </c>
      <c r="C23" s="5">
        <v>8.1</v>
      </c>
      <c r="D23" s="1" t="s">
        <v>152</v>
      </c>
      <c r="E23" s="11" t="s">
        <v>153</v>
      </c>
      <c r="F23" s="1"/>
      <c r="G23" s="1" t="s">
        <v>43</v>
      </c>
    </row>
    <row r="24" spans="1:7">
      <c r="A24" s="150"/>
      <c r="B24" s="150"/>
      <c r="C24" s="5">
        <v>8.1999999999999993</v>
      </c>
      <c r="D24" s="1" t="s">
        <v>154</v>
      </c>
      <c r="E24" s="11" t="s">
        <v>153</v>
      </c>
      <c r="F24" s="1"/>
      <c r="G24" s="1" t="s">
        <v>43</v>
      </c>
    </row>
    <row r="25" spans="1:7">
      <c r="A25" s="150"/>
      <c r="B25" s="150"/>
      <c r="C25" s="5">
        <v>8.3000000000000007</v>
      </c>
      <c r="D25" s="1" t="s">
        <v>155</v>
      </c>
      <c r="E25" s="11" t="s">
        <v>153</v>
      </c>
      <c r="F25" s="1"/>
      <c r="G25" s="1" t="s">
        <v>43</v>
      </c>
    </row>
    <row r="26" spans="1:7" ht="25.5">
      <c r="A26" s="151"/>
      <c r="B26" s="151"/>
      <c r="C26" s="5">
        <v>8.4</v>
      </c>
      <c r="D26" s="3" t="s">
        <v>156</v>
      </c>
      <c r="E26" s="10" t="s">
        <v>157</v>
      </c>
      <c r="F26" s="3" t="s">
        <v>158</v>
      </c>
      <c r="G26" s="1"/>
    </row>
    <row r="27" spans="1:7" ht="17.25" customHeight="1">
      <c r="A27" s="149">
        <v>9</v>
      </c>
      <c r="B27" s="155" t="s">
        <v>159</v>
      </c>
      <c r="C27" s="6">
        <v>9.1</v>
      </c>
      <c r="D27" s="3" t="s">
        <v>160</v>
      </c>
      <c r="E27" s="11" t="s">
        <v>153</v>
      </c>
      <c r="F27" s="1"/>
      <c r="G27" s="1" t="s">
        <v>161</v>
      </c>
    </row>
    <row r="28" spans="1:7">
      <c r="A28" s="150"/>
      <c r="B28" s="156"/>
      <c r="C28" s="6">
        <v>9.1999999999999993</v>
      </c>
      <c r="D28" s="3" t="s">
        <v>162</v>
      </c>
      <c r="E28" s="11" t="s">
        <v>153</v>
      </c>
      <c r="F28" s="1"/>
      <c r="G28" s="1" t="s">
        <v>163</v>
      </c>
    </row>
    <row r="29" spans="1:7" ht="18.75" customHeight="1">
      <c r="A29" s="150"/>
      <c r="B29" s="156"/>
      <c r="C29" s="6">
        <v>9.3000000000000007</v>
      </c>
      <c r="D29" s="3" t="s">
        <v>164</v>
      </c>
      <c r="E29" s="11" t="s">
        <v>153</v>
      </c>
      <c r="F29" s="1"/>
      <c r="G29" s="1" t="s">
        <v>163</v>
      </c>
    </row>
    <row r="30" spans="1:7" ht="25.5">
      <c r="A30" s="150"/>
      <c r="B30" s="156"/>
      <c r="C30" s="6">
        <v>9.4</v>
      </c>
      <c r="D30" s="3" t="s">
        <v>165</v>
      </c>
      <c r="E30" s="11" t="s">
        <v>153</v>
      </c>
      <c r="F30" s="1"/>
      <c r="G30" s="1" t="s">
        <v>163</v>
      </c>
    </row>
    <row r="31" spans="1:7">
      <c r="A31" s="150"/>
      <c r="B31" s="156"/>
      <c r="C31" s="6">
        <v>9.5</v>
      </c>
      <c r="D31" s="3" t="s">
        <v>166</v>
      </c>
      <c r="E31" s="10" t="s">
        <v>157</v>
      </c>
      <c r="F31" s="1"/>
      <c r="G31" s="1" t="s">
        <v>167</v>
      </c>
    </row>
    <row r="32" spans="1:7" ht="27" customHeight="1">
      <c r="A32" s="150"/>
      <c r="B32" s="156"/>
      <c r="C32" s="6">
        <v>9.6</v>
      </c>
      <c r="D32" s="3" t="s">
        <v>168</v>
      </c>
      <c r="E32" s="10" t="s">
        <v>157</v>
      </c>
      <c r="F32" s="1"/>
      <c r="G32" s="1" t="s">
        <v>169</v>
      </c>
    </row>
    <row r="33" spans="1:7" ht="15.75" customHeight="1">
      <c r="A33" s="150"/>
      <c r="B33" s="156"/>
      <c r="C33" s="6">
        <v>9.6999999999999993</v>
      </c>
      <c r="D33" s="3" t="s">
        <v>170</v>
      </c>
      <c r="E33" s="10" t="s">
        <v>157</v>
      </c>
      <c r="F33" s="1"/>
      <c r="G33" s="1" t="s">
        <v>167</v>
      </c>
    </row>
    <row r="34" spans="1:7" ht="17.25" customHeight="1">
      <c r="A34" s="150"/>
      <c r="B34" s="156"/>
      <c r="C34" s="6">
        <v>9.8000000000000007</v>
      </c>
      <c r="D34" s="3" t="s">
        <v>171</v>
      </c>
      <c r="E34" s="10" t="s">
        <v>157</v>
      </c>
      <c r="F34" s="4"/>
      <c r="G34" s="1" t="s">
        <v>172</v>
      </c>
    </row>
    <row r="35" spans="1:7" ht="14.25" customHeight="1">
      <c r="A35" s="151"/>
      <c r="B35" s="157"/>
      <c r="C35" s="6">
        <v>9.9</v>
      </c>
      <c r="D35" s="43" t="s">
        <v>173</v>
      </c>
      <c r="E35" s="10" t="s">
        <v>157</v>
      </c>
      <c r="F35" s="3" t="s">
        <v>158</v>
      </c>
      <c r="G35" s="1" t="s">
        <v>174</v>
      </c>
    </row>
    <row r="36" spans="1:7" ht="18.75" customHeight="1">
      <c r="A36" s="149">
        <v>10</v>
      </c>
      <c r="B36" s="154" t="s">
        <v>175</v>
      </c>
      <c r="C36" s="6">
        <v>10.1</v>
      </c>
      <c r="D36" s="1" t="s">
        <v>176</v>
      </c>
      <c r="E36" s="10" t="s">
        <v>157</v>
      </c>
      <c r="F36" s="1" t="s">
        <v>177</v>
      </c>
      <c r="G36" s="152" t="s">
        <v>178</v>
      </c>
    </row>
    <row r="37" spans="1:7" ht="18" customHeight="1">
      <c r="A37" s="151"/>
      <c r="B37" s="154"/>
      <c r="C37" s="6">
        <v>102</v>
      </c>
      <c r="D37" s="1" t="s">
        <v>179</v>
      </c>
      <c r="E37" s="10" t="s">
        <v>157</v>
      </c>
      <c r="F37" s="1" t="s">
        <v>180</v>
      </c>
      <c r="G37" s="153"/>
    </row>
    <row r="39" spans="1:7">
      <c r="D39" s="42"/>
    </row>
  </sheetData>
  <mergeCells count="21">
    <mergeCell ref="B17:B19"/>
    <mergeCell ref="A17:A19"/>
    <mergeCell ref="B2:B4"/>
    <mergeCell ref="B5:B7"/>
    <mergeCell ref="B8:B9"/>
    <mergeCell ref="B10:B11"/>
    <mergeCell ref="B12:B16"/>
    <mergeCell ref="A2:A4"/>
    <mergeCell ref="A5:A7"/>
    <mergeCell ref="A8:A9"/>
    <mergeCell ref="A10:A11"/>
    <mergeCell ref="A12:A16"/>
    <mergeCell ref="A20:A22"/>
    <mergeCell ref="A36:A37"/>
    <mergeCell ref="G36:G37"/>
    <mergeCell ref="B20:B22"/>
    <mergeCell ref="B36:B37"/>
    <mergeCell ref="B23:B26"/>
    <mergeCell ref="A23:A26"/>
    <mergeCell ref="A27:A35"/>
    <mergeCell ref="B27:B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topLeftCell="A7" workbookViewId="0">
      <selection activeCell="M19" sqref="M19"/>
    </sheetView>
  </sheetViews>
  <sheetFormatPr defaultRowHeight="15"/>
  <cols>
    <col min="2" max="2" width="41.5703125" customWidth="1"/>
    <col min="4" max="4" width="10.85546875" customWidth="1"/>
    <col min="5" max="5" width="9.7109375" customWidth="1"/>
    <col min="7" max="7" width="10.42578125" customWidth="1"/>
    <col min="8" max="8" width="10.140625" customWidth="1"/>
    <col min="10" max="10" width="10.28515625" customWidth="1"/>
  </cols>
  <sheetData>
    <row r="1" spans="1:12">
      <c r="A1" s="158" t="s">
        <v>181</v>
      </c>
      <c r="B1" s="158"/>
      <c r="C1" s="158" t="s">
        <v>182</v>
      </c>
      <c r="D1" s="158"/>
      <c r="E1" s="158"/>
      <c r="F1" s="158"/>
      <c r="G1" s="158"/>
      <c r="H1" s="158"/>
      <c r="I1" s="158"/>
      <c r="J1" s="158"/>
      <c r="K1" s="160" t="s">
        <v>183</v>
      </c>
      <c r="L1" s="161"/>
    </row>
    <row r="2" spans="1:12">
      <c r="A2" s="158" t="s">
        <v>184</v>
      </c>
      <c r="B2" s="158"/>
      <c r="C2" s="158" t="s">
        <v>185</v>
      </c>
      <c r="D2" s="158"/>
      <c r="E2" s="158"/>
      <c r="F2" s="158"/>
      <c r="G2" s="158"/>
      <c r="H2" s="158"/>
      <c r="I2" s="158"/>
      <c r="J2" s="158"/>
      <c r="K2" s="31" t="s">
        <v>186</v>
      </c>
      <c r="L2" s="31">
        <v>3</v>
      </c>
    </row>
    <row r="3" spans="1:12">
      <c r="A3" s="158" t="s">
        <v>187</v>
      </c>
      <c r="B3" s="158"/>
      <c r="C3" s="158" t="s">
        <v>188</v>
      </c>
      <c r="D3" s="158"/>
      <c r="E3" s="158"/>
      <c r="F3" s="158"/>
      <c r="G3" s="158"/>
      <c r="H3" s="158"/>
      <c r="I3" s="158"/>
      <c r="J3" s="158"/>
      <c r="K3" s="32" t="s">
        <v>189</v>
      </c>
      <c r="L3" s="32">
        <v>2</v>
      </c>
    </row>
    <row r="4" spans="1:12">
      <c r="A4" s="158" t="s">
        <v>190</v>
      </c>
      <c r="B4" s="158"/>
      <c r="C4" s="158" t="s">
        <v>191</v>
      </c>
      <c r="D4" s="158"/>
      <c r="E4" s="158"/>
      <c r="F4" s="158"/>
      <c r="G4" s="158"/>
      <c r="H4" s="158"/>
      <c r="I4" s="158"/>
      <c r="J4" s="158"/>
      <c r="K4" s="33" t="s">
        <v>192</v>
      </c>
      <c r="L4" s="33">
        <v>1</v>
      </c>
    </row>
    <row r="5" spans="1:12">
      <c r="A5" s="158" t="s">
        <v>193</v>
      </c>
      <c r="B5" s="158"/>
      <c r="C5" s="158" t="s">
        <v>194</v>
      </c>
      <c r="D5" s="158"/>
      <c r="E5" s="158"/>
      <c r="F5" s="158"/>
      <c r="G5" s="158"/>
      <c r="H5" s="158"/>
      <c r="I5" s="158"/>
      <c r="J5" s="158"/>
      <c r="K5" s="34"/>
      <c r="L5" s="35"/>
    </row>
    <row r="6" spans="1:12">
      <c r="A6" s="158" t="s">
        <v>195</v>
      </c>
      <c r="B6" s="158"/>
      <c r="C6" s="158"/>
      <c r="D6" s="158"/>
      <c r="E6" s="158"/>
      <c r="F6" s="158"/>
      <c r="G6" s="158"/>
      <c r="H6" s="158"/>
      <c r="I6" s="158"/>
      <c r="J6" s="158"/>
      <c r="K6" s="34"/>
      <c r="L6" s="35"/>
    </row>
    <row r="7" spans="1:12">
      <c r="A7" s="35"/>
      <c r="B7" s="35"/>
      <c r="C7" s="35"/>
      <c r="D7" s="35"/>
      <c r="E7" s="35"/>
      <c r="F7" s="35"/>
      <c r="G7" s="35"/>
      <c r="H7" s="35"/>
      <c r="I7" s="35"/>
      <c r="J7" s="35"/>
      <c r="K7" s="35"/>
      <c r="L7" s="35"/>
    </row>
    <row r="8" spans="1:12" ht="57" customHeight="1">
      <c r="A8" s="39" t="s">
        <v>0</v>
      </c>
      <c r="B8" s="39" t="s">
        <v>196</v>
      </c>
      <c r="C8" s="39" t="s">
        <v>197</v>
      </c>
      <c r="D8" s="39" t="s">
        <v>198</v>
      </c>
      <c r="E8" s="39" t="s">
        <v>199</v>
      </c>
      <c r="F8" s="39" t="s">
        <v>200</v>
      </c>
      <c r="G8" s="39" t="s">
        <v>201</v>
      </c>
      <c r="H8" s="39" t="s">
        <v>202</v>
      </c>
      <c r="I8" s="39" t="s">
        <v>203</v>
      </c>
      <c r="J8" s="39" t="s">
        <v>204</v>
      </c>
      <c r="K8" s="39" t="s">
        <v>205</v>
      </c>
      <c r="L8" s="35"/>
    </row>
    <row r="9" spans="1:12">
      <c r="A9" s="36">
        <v>1</v>
      </c>
      <c r="B9" s="37"/>
      <c r="C9" s="36">
        <v>1</v>
      </c>
      <c r="D9" s="36">
        <v>2</v>
      </c>
      <c r="E9" s="36">
        <v>3</v>
      </c>
      <c r="F9" s="36">
        <v>2</v>
      </c>
      <c r="G9" s="36">
        <v>1</v>
      </c>
      <c r="H9" s="36">
        <v>2</v>
      </c>
      <c r="I9" s="36">
        <v>1</v>
      </c>
      <c r="J9" s="36">
        <v>2</v>
      </c>
      <c r="K9" s="38">
        <f t="shared" ref="K9:K18" si="0">AVERAGE(C9:J9)</f>
        <v>1.75</v>
      </c>
      <c r="L9" s="35"/>
    </row>
    <row r="10" spans="1:12">
      <c r="A10" s="36">
        <v>2</v>
      </c>
      <c r="B10" s="37"/>
      <c r="C10" s="36">
        <v>1</v>
      </c>
      <c r="D10" s="36">
        <v>1</v>
      </c>
      <c r="E10" s="36">
        <v>2</v>
      </c>
      <c r="F10" s="36">
        <v>2</v>
      </c>
      <c r="G10" s="36">
        <v>3</v>
      </c>
      <c r="H10" s="36">
        <v>2</v>
      </c>
      <c r="I10" s="36">
        <v>3</v>
      </c>
      <c r="J10" s="36">
        <v>3</v>
      </c>
      <c r="K10" s="38">
        <f t="shared" si="0"/>
        <v>2.125</v>
      </c>
      <c r="L10" s="35"/>
    </row>
    <row r="11" spans="1:12">
      <c r="A11" s="36">
        <v>3</v>
      </c>
      <c r="B11" s="37"/>
      <c r="C11" s="36">
        <v>1</v>
      </c>
      <c r="D11" s="36">
        <v>3</v>
      </c>
      <c r="E11" s="36">
        <v>3</v>
      </c>
      <c r="F11" s="36">
        <v>3</v>
      </c>
      <c r="G11" s="36">
        <v>1</v>
      </c>
      <c r="H11" s="36">
        <v>1</v>
      </c>
      <c r="I11" s="36">
        <v>1</v>
      </c>
      <c r="J11" s="36">
        <v>2</v>
      </c>
      <c r="K11" s="38">
        <f t="shared" si="0"/>
        <v>1.875</v>
      </c>
      <c r="L11" s="35"/>
    </row>
    <row r="12" spans="1:12">
      <c r="A12" s="36">
        <v>4</v>
      </c>
      <c r="B12" s="37"/>
      <c r="C12" s="36">
        <v>2</v>
      </c>
      <c r="D12" s="36">
        <v>1</v>
      </c>
      <c r="E12" s="36">
        <v>2</v>
      </c>
      <c r="F12" s="36">
        <v>2</v>
      </c>
      <c r="G12" s="36">
        <v>2</v>
      </c>
      <c r="H12" s="36">
        <v>2</v>
      </c>
      <c r="I12" s="36">
        <v>3</v>
      </c>
      <c r="J12" s="36">
        <v>1</v>
      </c>
      <c r="K12" s="38">
        <f t="shared" si="0"/>
        <v>1.875</v>
      </c>
      <c r="L12" s="35"/>
    </row>
    <row r="13" spans="1:12">
      <c r="A13" s="36">
        <v>5</v>
      </c>
      <c r="B13" s="37"/>
      <c r="C13" s="36">
        <v>2</v>
      </c>
      <c r="D13" s="36">
        <v>2</v>
      </c>
      <c r="E13" s="36">
        <v>3</v>
      </c>
      <c r="F13" s="36">
        <v>1</v>
      </c>
      <c r="G13" s="36">
        <v>3</v>
      </c>
      <c r="H13" s="36">
        <v>2</v>
      </c>
      <c r="I13" s="36">
        <v>1</v>
      </c>
      <c r="J13" s="36">
        <v>2</v>
      </c>
      <c r="K13" s="38">
        <f t="shared" si="0"/>
        <v>2</v>
      </c>
      <c r="L13" s="35"/>
    </row>
    <row r="14" spans="1:12">
      <c r="A14" s="36">
        <v>6</v>
      </c>
      <c r="B14" s="37"/>
      <c r="C14" s="36">
        <v>2</v>
      </c>
      <c r="D14" s="36">
        <v>2</v>
      </c>
      <c r="E14" s="36">
        <v>2</v>
      </c>
      <c r="F14" s="36">
        <v>2</v>
      </c>
      <c r="G14" s="36">
        <v>3</v>
      </c>
      <c r="H14" s="36">
        <v>1</v>
      </c>
      <c r="I14" s="36">
        <v>3</v>
      </c>
      <c r="J14" s="36">
        <v>1</v>
      </c>
      <c r="K14" s="38">
        <f t="shared" si="0"/>
        <v>2</v>
      </c>
      <c r="L14" s="35"/>
    </row>
    <row r="15" spans="1:12">
      <c r="A15" s="36">
        <v>7</v>
      </c>
      <c r="B15" s="37"/>
      <c r="C15" s="36">
        <v>1</v>
      </c>
      <c r="D15" s="36">
        <v>3</v>
      </c>
      <c r="E15" s="36">
        <v>3</v>
      </c>
      <c r="F15" s="36">
        <v>1</v>
      </c>
      <c r="G15" s="36">
        <v>1</v>
      </c>
      <c r="H15" s="36">
        <v>1</v>
      </c>
      <c r="I15" s="36">
        <v>1</v>
      </c>
      <c r="J15" s="36">
        <v>2</v>
      </c>
      <c r="K15" s="38">
        <f t="shared" si="0"/>
        <v>1.625</v>
      </c>
      <c r="L15" s="35"/>
    </row>
    <row r="16" spans="1:12">
      <c r="A16" s="36">
        <v>8</v>
      </c>
      <c r="B16" s="37"/>
      <c r="C16" s="36">
        <v>2</v>
      </c>
      <c r="D16" s="36">
        <v>2</v>
      </c>
      <c r="E16" s="36">
        <v>2</v>
      </c>
      <c r="F16" s="36">
        <v>3</v>
      </c>
      <c r="G16" s="36">
        <v>3</v>
      </c>
      <c r="H16" s="36">
        <v>1</v>
      </c>
      <c r="I16" s="36">
        <v>3</v>
      </c>
      <c r="J16" s="36">
        <v>1</v>
      </c>
      <c r="K16" s="38">
        <f t="shared" si="0"/>
        <v>2.125</v>
      </c>
      <c r="L16" s="35"/>
    </row>
    <row r="17" spans="1:12">
      <c r="A17" s="36">
        <v>9</v>
      </c>
      <c r="B17" s="37"/>
      <c r="C17" s="36">
        <v>1</v>
      </c>
      <c r="D17" s="36">
        <v>2</v>
      </c>
      <c r="E17" s="36">
        <v>3</v>
      </c>
      <c r="F17" s="36">
        <v>1</v>
      </c>
      <c r="G17" s="36">
        <v>2</v>
      </c>
      <c r="H17" s="36">
        <v>1</v>
      </c>
      <c r="I17" s="36">
        <v>1</v>
      </c>
      <c r="J17" s="36">
        <v>2</v>
      </c>
      <c r="K17" s="38">
        <f t="shared" si="0"/>
        <v>1.625</v>
      </c>
      <c r="L17" s="35"/>
    </row>
    <row r="18" spans="1:12">
      <c r="A18" s="36">
        <v>10</v>
      </c>
      <c r="B18" s="37"/>
      <c r="C18" s="36">
        <v>1</v>
      </c>
      <c r="D18" s="36">
        <v>1</v>
      </c>
      <c r="E18" s="36">
        <v>2</v>
      </c>
      <c r="F18" s="36">
        <v>2</v>
      </c>
      <c r="G18" s="36">
        <v>3</v>
      </c>
      <c r="H18" s="36">
        <v>2</v>
      </c>
      <c r="I18" s="36">
        <v>3</v>
      </c>
      <c r="J18" s="36">
        <v>3</v>
      </c>
      <c r="K18" s="38">
        <f t="shared" si="0"/>
        <v>2.125</v>
      </c>
      <c r="L18" s="35"/>
    </row>
    <row r="19" spans="1:12">
      <c r="A19" s="46"/>
      <c r="B19" s="35"/>
      <c r="C19" s="47">
        <f>SUM(C9:C18)/30</f>
        <v>0.46666666666666667</v>
      </c>
      <c r="D19" s="47">
        <f t="shared" ref="D19:K19" si="1">SUM(D9:D18)/30</f>
        <v>0.6333333333333333</v>
      </c>
      <c r="E19" s="47">
        <f t="shared" si="1"/>
        <v>0.83333333333333337</v>
      </c>
      <c r="F19" s="47">
        <f t="shared" si="1"/>
        <v>0.6333333333333333</v>
      </c>
      <c r="G19" s="47">
        <f t="shared" si="1"/>
        <v>0.73333333333333328</v>
      </c>
      <c r="H19" s="47">
        <f t="shared" si="1"/>
        <v>0.5</v>
      </c>
      <c r="I19" s="47">
        <f t="shared" si="1"/>
        <v>0.66666666666666663</v>
      </c>
      <c r="J19" s="47">
        <f t="shared" si="1"/>
        <v>0.6333333333333333</v>
      </c>
      <c r="K19" s="47">
        <f t="shared" si="1"/>
        <v>0.63749999999999996</v>
      </c>
      <c r="L19" s="35"/>
    </row>
    <row r="20" spans="1:12">
      <c r="A20" s="35"/>
      <c r="B20" s="35"/>
      <c r="C20" s="35"/>
      <c r="D20" s="35"/>
      <c r="E20" s="35"/>
      <c r="F20" s="35"/>
      <c r="G20" s="35"/>
      <c r="H20" s="35"/>
      <c r="I20" s="35"/>
      <c r="J20" s="35"/>
      <c r="K20" s="35"/>
      <c r="L20" s="35"/>
    </row>
    <row r="21" spans="1:12" ht="15" customHeight="1">
      <c r="A21" s="159" t="s">
        <v>206</v>
      </c>
      <c r="B21" s="159"/>
      <c r="C21" s="159"/>
      <c r="D21" s="159"/>
      <c r="E21" s="35"/>
      <c r="F21" s="35"/>
      <c r="G21" s="35"/>
      <c r="H21" s="35"/>
      <c r="I21" s="35"/>
      <c r="J21" s="35"/>
      <c r="K21" s="35"/>
      <c r="L21" s="35"/>
    </row>
    <row r="22" spans="1:12">
      <c r="A22" s="159"/>
      <c r="B22" s="159"/>
      <c r="C22" s="159"/>
      <c r="D22" s="159"/>
      <c r="E22" s="35"/>
      <c r="F22" s="35"/>
      <c r="G22" s="35"/>
      <c r="H22" s="35"/>
      <c r="I22" s="35"/>
      <c r="J22" s="35"/>
      <c r="K22" s="35"/>
      <c r="L22" s="35"/>
    </row>
    <row r="23" spans="1:12">
      <c r="A23" s="159"/>
      <c r="B23" s="159"/>
      <c r="C23" s="159"/>
      <c r="D23" s="159"/>
      <c r="E23" s="35"/>
      <c r="F23" s="35"/>
      <c r="G23" s="35"/>
      <c r="H23" s="35"/>
      <c r="I23" s="35"/>
      <c r="J23" s="35"/>
      <c r="K23" s="35"/>
      <c r="L23" s="35"/>
    </row>
    <row r="24" spans="1:12" ht="39.75" customHeight="1">
      <c r="A24" s="159"/>
      <c r="B24" s="159"/>
      <c r="C24" s="159"/>
      <c r="D24" s="159"/>
      <c r="E24" s="35"/>
      <c r="F24" s="35"/>
      <c r="G24" s="35"/>
      <c r="H24" s="35"/>
      <c r="I24" s="35"/>
      <c r="J24" s="35"/>
      <c r="K24" s="35"/>
      <c r="L24" s="35"/>
    </row>
  </sheetData>
  <mergeCells count="13">
    <mergeCell ref="A1:B1"/>
    <mergeCell ref="C1:J1"/>
    <mergeCell ref="K1:L1"/>
    <mergeCell ref="A2:B2"/>
    <mergeCell ref="C2:J2"/>
    <mergeCell ref="A6:J6"/>
    <mergeCell ref="A21:D24"/>
    <mergeCell ref="A3:B3"/>
    <mergeCell ref="C3:J3"/>
    <mergeCell ref="A4:B4"/>
    <mergeCell ref="C4:J4"/>
    <mergeCell ref="A5:B5"/>
    <mergeCell ref="C5:J5"/>
  </mergeCells>
  <conditionalFormatting sqref="C9:C18">
    <cfRule type="cellIs" dxfId="39" priority="3" operator="equal">
      <formula>3</formula>
    </cfRule>
    <cfRule type="cellIs" dxfId="38" priority="4" operator="equal">
      <formula>2</formula>
    </cfRule>
    <cfRule type="cellIs" dxfId="37" priority="5" operator="equal">
      <formula>1</formula>
    </cfRule>
  </conditionalFormatting>
  <conditionalFormatting sqref="C19:K19">
    <cfRule type="cellIs" dxfId="36" priority="1" operator="lessThan">
      <formula>0.5</formula>
    </cfRule>
  </conditionalFormatting>
  <conditionalFormatting sqref="D10:E12">
    <cfRule type="cellIs" dxfId="35" priority="66" operator="equal">
      <formula>3</formula>
    </cfRule>
    <cfRule type="cellIs" dxfId="34" priority="67" operator="equal">
      <formula>2</formula>
    </cfRule>
    <cfRule type="cellIs" dxfId="33" priority="68" operator="equal">
      <formula>1</formula>
    </cfRule>
  </conditionalFormatting>
  <conditionalFormatting sqref="D15:E18">
    <cfRule type="cellIs" dxfId="32" priority="45" operator="equal">
      <formula>3</formula>
    </cfRule>
    <cfRule type="cellIs" dxfId="31" priority="46" operator="equal">
      <formula>2</formula>
    </cfRule>
    <cfRule type="cellIs" dxfId="30" priority="47" operator="equal">
      <formula>1</formula>
    </cfRule>
  </conditionalFormatting>
  <conditionalFormatting sqref="D14:I14">
    <cfRule type="cellIs" dxfId="29" priority="122" operator="equal">
      <formula>1</formula>
    </cfRule>
    <cfRule type="cellIs" dxfId="28" priority="121" operator="equal">
      <formula>2</formula>
    </cfRule>
    <cfRule type="cellIs" dxfId="27" priority="120" operator="equal">
      <formula>3</formula>
    </cfRule>
  </conditionalFormatting>
  <conditionalFormatting sqref="D9:J9">
    <cfRule type="cellIs" dxfId="26" priority="117" operator="equal">
      <formula>3</formula>
    </cfRule>
    <cfRule type="cellIs" dxfId="25" priority="119" operator="equal">
      <formula>1</formula>
    </cfRule>
    <cfRule type="cellIs" dxfId="24" priority="118" operator="equal">
      <formula>2</formula>
    </cfRule>
  </conditionalFormatting>
  <conditionalFormatting sqref="E15 E17">
    <cfRule type="cellIs" dxfId="23" priority="113" operator="equal">
      <formula>1</formula>
    </cfRule>
    <cfRule type="cellIs" dxfId="22" priority="112" operator="equal">
      <formula>2</formula>
    </cfRule>
    <cfRule type="cellIs" dxfId="21" priority="111" operator="equal">
      <formula>3</formula>
    </cfRule>
  </conditionalFormatting>
  <conditionalFormatting sqref="E12:F12 E18:F18">
    <cfRule type="cellIs" dxfId="20" priority="107" operator="equal">
      <formula>1</formula>
    </cfRule>
    <cfRule type="cellIs" dxfId="19" priority="106" operator="equal">
      <formula>2</formula>
    </cfRule>
    <cfRule type="cellIs" dxfId="18" priority="105" operator="equal">
      <formula>3</formula>
    </cfRule>
  </conditionalFormatting>
  <conditionalFormatting sqref="E10:G11 D13:F13 H13:I13">
    <cfRule type="cellIs" dxfId="17" priority="110" operator="equal">
      <formula>1</formula>
    </cfRule>
    <cfRule type="cellIs" dxfId="16" priority="109" operator="equal">
      <formula>2</formula>
    </cfRule>
    <cfRule type="cellIs" dxfId="15" priority="108" operator="equal">
      <formula>3</formula>
    </cfRule>
  </conditionalFormatting>
  <conditionalFormatting sqref="F15:F17">
    <cfRule type="cellIs" dxfId="14" priority="57" operator="equal">
      <formula>3</formula>
    </cfRule>
    <cfRule type="cellIs" dxfId="13" priority="58" operator="equal">
      <formula>2</formula>
    </cfRule>
    <cfRule type="cellIs" dxfId="12" priority="59" operator="equal">
      <formula>1</formula>
    </cfRule>
  </conditionalFormatting>
  <conditionalFormatting sqref="G12:G13">
    <cfRule type="cellIs" dxfId="11" priority="83" operator="equal">
      <formula>1</formula>
    </cfRule>
    <cfRule type="cellIs" dxfId="10" priority="81" operator="equal">
      <formula>3</formula>
    </cfRule>
    <cfRule type="cellIs" dxfId="9" priority="82" operator="equal">
      <formula>2</formula>
    </cfRule>
  </conditionalFormatting>
  <conditionalFormatting sqref="G15:I18">
    <cfRule type="cellIs" dxfId="8" priority="77" operator="equal">
      <formula>1</formula>
    </cfRule>
    <cfRule type="cellIs" dxfId="7" priority="75" operator="equal">
      <formula>3</formula>
    </cfRule>
    <cfRule type="cellIs" dxfId="6" priority="76" operator="equal">
      <formula>2</formula>
    </cfRule>
  </conditionalFormatting>
  <conditionalFormatting sqref="H10:J12">
    <cfRule type="cellIs" dxfId="5" priority="98" operator="equal">
      <formula>1</formula>
    </cfRule>
    <cfRule type="cellIs" dxfId="4" priority="96" operator="equal">
      <formula>3</formula>
    </cfRule>
    <cfRule type="cellIs" dxfId="3" priority="97" operator="equal">
      <formula>2</formula>
    </cfRule>
  </conditionalFormatting>
  <conditionalFormatting sqref="J13:J18">
    <cfRule type="cellIs" dxfId="2" priority="29" operator="equal">
      <formula>1</formula>
    </cfRule>
    <cfRule type="cellIs" dxfId="1" priority="27" operator="equal">
      <formula>3</formula>
    </cfRule>
    <cfRule type="cellIs" dxfId="0" priority="28" operator="equal">
      <formula>2</formula>
    </cfRule>
  </conditionalFormatting>
  <dataValidations count="1">
    <dataValidation type="list" allowBlank="1" showInputMessage="1" showErrorMessage="1" sqref="C9:J18" xr:uid="{00000000-0002-0000-0300-000000000000}">
      <formula1>"1, 2, 3"</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72e849b-fc60-49fc-88ef-6f6a3a7352cc" xsi:nil="true"/>
    <lcf76f155ced4ddcb4097134ff3c332f xmlns="db563bd1-09e5-4828-b69d-a55b43df99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CE334860B76D44ACF5CCDC832E2DB0" ma:contentTypeVersion="18" ma:contentTypeDescription="Create a new document." ma:contentTypeScope="" ma:versionID="f9059dbf151f7c9c0901e87434f06f74">
  <xsd:schema xmlns:xsd="http://www.w3.org/2001/XMLSchema" xmlns:xs="http://www.w3.org/2001/XMLSchema" xmlns:p="http://schemas.microsoft.com/office/2006/metadata/properties" xmlns:ns2="db563bd1-09e5-4828-b69d-a55b43df9914" xmlns:ns3="7fb87d30-532c-4b05-9bf3-18f61afb4062" xmlns:ns4="372e849b-fc60-49fc-88ef-6f6a3a7352cc" targetNamespace="http://schemas.microsoft.com/office/2006/metadata/properties" ma:root="true" ma:fieldsID="df39475f4716dfd85add473437356dc5" ns2:_="" ns3:_="" ns4:_="">
    <xsd:import namespace="db563bd1-09e5-4828-b69d-a55b43df9914"/>
    <xsd:import namespace="7fb87d30-532c-4b05-9bf3-18f61afb4062"/>
    <xsd:import namespace="372e849b-fc60-49fc-88ef-6f6a3a7352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63bd1-09e5-4828-b69d-a55b43df99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c962de5-690c-40f6-9925-46ff4f3fc1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b87d30-532c-4b05-9bf3-18f61afb40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2e849b-fc60-49fc-88ef-6f6a3a7352c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7cb71f3-6d6d-4756-8e0b-75c36cd2553e}" ma:internalName="TaxCatchAll" ma:showField="CatchAllData" ma:web="7fb87d30-532c-4b05-9bf3-18f61afb40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B048F-7085-4267-ACBE-4E1B9F5A2A6A}">
  <ds:schemaRefs>
    <ds:schemaRef ds:uri="http://schemas.microsoft.com/sharepoint/v3/contenttype/forms"/>
  </ds:schemaRefs>
</ds:datastoreItem>
</file>

<file path=customXml/itemProps2.xml><?xml version="1.0" encoding="utf-8"?>
<ds:datastoreItem xmlns:ds="http://schemas.openxmlformats.org/officeDocument/2006/customXml" ds:itemID="{28F43AE7-57F7-4237-8EB4-7893B432F87D}">
  <ds:schemaRefs>
    <ds:schemaRef ds:uri="http://schemas.microsoft.com/office/2006/metadata/properties"/>
    <ds:schemaRef ds:uri="http://schemas.microsoft.com/office/infopath/2007/PartnerControls"/>
    <ds:schemaRef ds:uri="372e849b-fc60-49fc-88ef-6f6a3a7352cc"/>
    <ds:schemaRef ds:uri="db563bd1-09e5-4828-b69d-a55b43df9914"/>
  </ds:schemaRefs>
</ds:datastoreItem>
</file>

<file path=customXml/itemProps3.xml><?xml version="1.0" encoding="utf-8"?>
<ds:datastoreItem xmlns:ds="http://schemas.openxmlformats.org/officeDocument/2006/customXml" ds:itemID="{AFF1D401-0834-4D2B-B06A-6E7FB10B4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63bd1-09e5-4828-b69d-a55b43df9914"/>
    <ds:schemaRef ds:uri="7fb87d30-532c-4b05-9bf3-18f61afb4062"/>
    <ds:schemaRef ds:uri="372e849b-fc60-49fc-88ef-6f6a3a735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Milestone</vt:lpstr>
      <vt:lpstr>Growth metrics</vt:lpstr>
      <vt:lpstr>Assesment-BoD</vt:lpstr>
      <vt:lpstr>Assesment-Shareholder</vt:lpstr>
      <vt:lpstr>Assesment rubric (3)</vt:lpstr>
      <vt:lpstr>Activities</vt:lpstr>
      <vt:lpstr>Review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Basista, Nilanjana</dc:creator>
  <cp:keywords/>
  <dc:description/>
  <cp:lastModifiedBy>Dave, Sheetal</cp:lastModifiedBy>
  <cp:revision/>
  <dcterms:created xsi:type="dcterms:W3CDTF">2015-06-05T18:17:20Z</dcterms:created>
  <dcterms:modified xsi:type="dcterms:W3CDTF">2024-06-24T14:19:18Z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0x01010016CE334860B76D44ACF5CCDC832E2DB0</vt:lpwstr>
  </property>
</Properties>
</file>