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2003573\Documents\2022\"/>
    </mc:Choice>
  </mc:AlternateContent>
  <xr:revisionPtr revIDLastSave="0" documentId="8_{C31118E6-A2E7-4631-9CE4-B4EAD0B3EDC5}" xr6:coauthVersionLast="47" xr6:coauthVersionMax="47" xr10:uidLastSave="{00000000-0000-0000-0000-000000000000}"/>
  <bookViews>
    <workbookView xWindow="-120" yWindow="-120" windowWidth="20730" windowHeight="11160" activeTab="1" xr2:uid="{A6A6D551-675D-465D-8167-BE008C8244E1}"/>
  </bookViews>
  <sheets>
    <sheet name="Product Procurement" sheetId="1" r:id="rId1"/>
    <sheet name="Market distribu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2" l="1"/>
  <c r="O2" i="1"/>
  <c r="R3" i="2"/>
  <c r="S3" i="2" s="1"/>
  <c r="R8" i="2"/>
  <c r="S8" i="2" s="1"/>
  <c r="S2" i="2"/>
  <c r="Q3" i="2"/>
  <c r="Q4" i="2"/>
  <c r="Q8" i="2"/>
  <c r="Q2" i="2"/>
  <c r="O3" i="2"/>
  <c r="O4" i="2"/>
  <c r="R4" i="2" s="1"/>
  <c r="S4" i="2" s="1"/>
  <c r="O5" i="2"/>
  <c r="Q5" i="2" s="1"/>
  <c r="O6" i="2"/>
  <c r="Q6" i="2" s="1"/>
  <c r="O7" i="2"/>
  <c r="Q7" i="2" s="1"/>
  <c r="R7" i="2" s="1"/>
  <c r="S7" i="2" s="1"/>
  <c r="O8" i="2"/>
  <c r="O2" i="2"/>
  <c r="P3" i="1"/>
  <c r="P4" i="1"/>
  <c r="P5" i="1"/>
  <c r="P6" i="1"/>
  <c r="P7" i="1"/>
  <c r="P8" i="1"/>
  <c r="P2" i="1"/>
  <c r="O3" i="1"/>
  <c r="O4" i="1"/>
  <c r="O5" i="1"/>
  <c r="O6" i="1"/>
  <c r="O7" i="1"/>
  <c r="O8" i="1"/>
  <c r="R6" i="2" l="1"/>
  <c r="S6" i="2" s="1"/>
  <c r="R5" i="2"/>
  <c r="S5" i="2" s="1"/>
</calcChain>
</file>

<file path=xl/sharedStrings.xml><?xml version="1.0" encoding="utf-8"?>
<sst xmlns="http://schemas.openxmlformats.org/spreadsheetml/2006/main" count="336" uniqueCount="160">
  <si>
    <t>Cluster Supervisor</t>
  </si>
  <si>
    <t>Farmer Name</t>
  </si>
  <si>
    <t>Quantity</t>
  </si>
  <si>
    <t>Units</t>
  </si>
  <si>
    <t>Variety</t>
  </si>
  <si>
    <t>Grade</t>
  </si>
  <si>
    <t>Parameter1</t>
  </si>
  <si>
    <t>Parameter4</t>
  </si>
  <si>
    <t>Parameter3</t>
  </si>
  <si>
    <t>Parameter2</t>
  </si>
  <si>
    <t>APMC Mandi</t>
  </si>
  <si>
    <t>Commodity</t>
  </si>
  <si>
    <t>Batta value</t>
  </si>
  <si>
    <t>Quantity sold</t>
  </si>
  <si>
    <t>Mandi Tax</t>
  </si>
  <si>
    <t>Final value post deduction</t>
  </si>
  <si>
    <t>Transport charge</t>
  </si>
  <si>
    <t>Toll charges</t>
  </si>
  <si>
    <t>Mode of Transport</t>
  </si>
  <si>
    <t>Prev day closing price</t>
  </si>
  <si>
    <t>Batch</t>
  </si>
  <si>
    <t>TO District</t>
  </si>
  <si>
    <t>A</t>
  </si>
  <si>
    <t>From Vilage</t>
  </si>
  <si>
    <t>FPO margin</t>
  </si>
  <si>
    <t>Dhaniyan Bai</t>
  </si>
  <si>
    <t>Haribati Marabi</t>
  </si>
  <si>
    <t>Anita Biswakarma</t>
  </si>
  <si>
    <t>Nainwati Marawi</t>
  </si>
  <si>
    <t>Village Name</t>
  </si>
  <si>
    <t>Season</t>
  </si>
  <si>
    <t>SHG/FIG Name</t>
  </si>
  <si>
    <t xml:space="preserve">Silghiti </t>
  </si>
  <si>
    <t>Sakri</t>
  </si>
  <si>
    <t>Dupta</t>
  </si>
  <si>
    <t>Harra Tikur</t>
  </si>
  <si>
    <t>Kammo Dhurwey</t>
  </si>
  <si>
    <t>Indrawati</t>
  </si>
  <si>
    <t>Sundariya Tekam</t>
  </si>
  <si>
    <t>Sunita</t>
  </si>
  <si>
    <t xml:space="preserve">Draupati Bai </t>
  </si>
  <si>
    <t xml:space="preserve">Sashi Bairagi </t>
  </si>
  <si>
    <t xml:space="preserve">Jeera Bai </t>
  </si>
  <si>
    <t>Gomti</t>
  </si>
  <si>
    <t>Dooja Bai</t>
  </si>
  <si>
    <t>Tijan kulaste</t>
  </si>
  <si>
    <t>Dukhiya Tekam</t>
  </si>
  <si>
    <t xml:space="preserve">Meera Bai </t>
  </si>
  <si>
    <t>Chindo Bai</t>
  </si>
  <si>
    <t>Anita Tekam</t>
  </si>
  <si>
    <t xml:space="preserve">Maliya Bai </t>
  </si>
  <si>
    <t>Thagiya  Bai</t>
  </si>
  <si>
    <t>Hariwati Bai</t>
  </si>
  <si>
    <t>Radha Bai</t>
  </si>
  <si>
    <t>Rajkumari Bai</t>
  </si>
  <si>
    <t>Bhagwati</t>
  </si>
  <si>
    <t>Halki Bai</t>
  </si>
  <si>
    <t>Jeera Bai</t>
  </si>
  <si>
    <t>Munni Bai</t>
  </si>
  <si>
    <t>Phulma</t>
  </si>
  <si>
    <t>Runiya Bai</t>
  </si>
  <si>
    <t>Rupi Bai</t>
  </si>
  <si>
    <t>Saraswati Bai</t>
  </si>
  <si>
    <t>Saroj Bai</t>
  </si>
  <si>
    <t>Sushila Bai</t>
  </si>
  <si>
    <t>Bajjo Bai</t>
  </si>
  <si>
    <t>Daro Bai</t>
  </si>
  <si>
    <t>Foondri</t>
  </si>
  <si>
    <t>Halki</t>
  </si>
  <si>
    <t>Meera Bai</t>
  </si>
  <si>
    <t>Nidhi Bhawedi</t>
  </si>
  <si>
    <t>Puniya Bai</t>
  </si>
  <si>
    <t>Rupwati</t>
  </si>
  <si>
    <t>Sharda Bai</t>
  </si>
  <si>
    <t>Shyam Kumari</t>
  </si>
  <si>
    <t>Sutti Bai</t>
  </si>
  <si>
    <t>Titri Bai</t>
  </si>
  <si>
    <t>Mindal Bai</t>
  </si>
  <si>
    <t>Sammal Bai</t>
  </si>
  <si>
    <t>Anita Bai</t>
  </si>
  <si>
    <t>Anjana</t>
  </si>
  <si>
    <t>Basanti Bai</t>
  </si>
  <si>
    <t>Bhagoti Bai</t>
  </si>
  <si>
    <t>Devki Bai</t>
  </si>
  <si>
    <t>Indarwati bai</t>
  </si>
  <si>
    <t>Laxmi Dhurwey</t>
  </si>
  <si>
    <t>Muliya Bai</t>
  </si>
  <si>
    <t>Para Bai</t>
  </si>
  <si>
    <t>Ramli Bai</t>
  </si>
  <si>
    <t>Sandhya Bai</t>
  </si>
  <si>
    <t>Santoshi Bai</t>
  </si>
  <si>
    <t>Baro bai</t>
  </si>
  <si>
    <t>Chandrwati bai</t>
  </si>
  <si>
    <t>Devki Tekam</t>
  </si>
  <si>
    <t>Durga bai</t>
  </si>
  <si>
    <t>Gilaso bai</t>
  </si>
  <si>
    <t>Kapuri bai</t>
  </si>
  <si>
    <t>Laxmi bai</t>
  </si>
  <si>
    <t>Leela bai</t>
  </si>
  <si>
    <t>Munni bai</t>
  </si>
  <si>
    <t>Naniwati bai</t>
  </si>
  <si>
    <t>Panchho bai</t>
  </si>
  <si>
    <t>Prembati bai</t>
  </si>
  <si>
    <t>Shevkali</t>
  </si>
  <si>
    <t>Sohaniya bai</t>
  </si>
  <si>
    <t>Sukalwati</t>
  </si>
  <si>
    <t>Devanti</t>
  </si>
  <si>
    <t>Durgeshni</t>
  </si>
  <si>
    <t>Guddi Bai</t>
  </si>
  <si>
    <t>Kalawati</t>
  </si>
  <si>
    <t>Kali Bai</t>
  </si>
  <si>
    <t>Kasturiya</t>
  </si>
  <si>
    <t>Nainwati</t>
  </si>
  <si>
    <t>Phundiya</t>
  </si>
  <si>
    <t>Suhaga</t>
  </si>
  <si>
    <t>Suhana</t>
  </si>
  <si>
    <t>Sumantri</t>
  </si>
  <si>
    <t>Usha Tekam</t>
  </si>
  <si>
    <t>Mandi</t>
  </si>
  <si>
    <t>Narayani SHG</t>
  </si>
  <si>
    <t>Jwala Tejaswani</t>
  </si>
  <si>
    <t>Jagdamba</t>
  </si>
  <si>
    <t>Durga</t>
  </si>
  <si>
    <t>Jwala</t>
  </si>
  <si>
    <t>Nirmala</t>
  </si>
  <si>
    <t>Narmada</t>
  </si>
  <si>
    <t>Kiran</t>
  </si>
  <si>
    <t>Safed Palash</t>
  </si>
  <si>
    <t>Maa Narmada</t>
  </si>
  <si>
    <t>Chetna Ajeevika</t>
  </si>
  <si>
    <t>Om Shanti Ajeevika</t>
  </si>
  <si>
    <t>Kharif</t>
  </si>
  <si>
    <t>Rabi</t>
  </si>
  <si>
    <t>Paddy</t>
  </si>
  <si>
    <t>KG</t>
  </si>
  <si>
    <t>B</t>
  </si>
  <si>
    <t>C</t>
  </si>
  <si>
    <t>ABC</t>
  </si>
  <si>
    <t>DEF</t>
  </si>
  <si>
    <t>XYZ</t>
  </si>
  <si>
    <t>PQR</t>
  </si>
  <si>
    <t>Dispatch date</t>
  </si>
  <si>
    <t>L1</t>
  </si>
  <si>
    <t>L2</t>
  </si>
  <si>
    <t>L3</t>
  </si>
  <si>
    <t>L4</t>
  </si>
  <si>
    <t>Mini Truck</t>
  </si>
  <si>
    <t>Transport Name(Vendor)</t>
  </si>
  <si>
    <t>Measurement unit</t>
  </si>
  <si>
    <t>KGS</t>
  </si>
  <si>
    <t>Seling price per quantity</t>
  </si>
  <si>
    <t xml:space="preserve">Grade </t>
  </si>
  <si>
    <t>AABCOCT2022</t>
  </si>
  <si>
    <t>BABCOCT2022</t>
  </si>
  <si>
    <t>ADEFOCT2022</t>
  </si>
  <si>
    <t>CXYZOCT2022</t>
  </si>
  <si>
    <t>BPQROCT2022</t>
  </si>
  <si>
    <t>AXYZOCT2022</t>
  </si>
  <si>
    <t>CABCOCT2022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</si>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</sst>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NumberFormat="1" applyFont="1"/>
    <xf numFmtId="0" fontId="4" fillId="0" borderId="0" xfId="0" applyFont="1"/>
    <xf numFmtId="16" fontId="4" fillId="0" borderId="0" xfId="0" applyNumberFormat="1" applyFont="1"/>
    <xf numFmtId="0" fontId="4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CF57-39C7-4ECC-BE48-507FA3E28580}">
  <dimension ref="A1:AF90"/>
  <sheetViews>
    <sheetView zoomScaleNormal="100" workbookViewId="0">
      <selection activeCell="P3" sqref="P3"/>
    </sheetView>
  </sheetViews>
  <sheetFormatPr defaultRowHeight="12.75" x14ac:dyDescent="0.2"/>
  <cols>
    <col min="1" max="1" width="18.85546875" style="7" bestFit="1" customWidth="1"/>
    <col min="2" max="2" width="14.28515625" style="7" bestFit="1" customWidth="1"/>
    <col min="3" max="3" width="15" style="7" bestFit="1" customWidth="1"/>
    <col min="4" max="4" width="17.5703125" style="7" bestFit="1" customWidth="1"/>
    <col min="5" max="5" width="15" style="7" customWidth="1"/>
    <col min="6" max="6" width="13.85546875" style="7" bestFit="1" customWidth="1"/>
    <col min="7" max="7" width="9.85546875" style="7" bestFit="1" customWidth="1"/>
    <col min="8" max="8" width="6.42578125" style="7" bestFit="1" customWidth="1"/>
    <col min="9" max="9" width="15.5703125" style="7" bestFit="1" customWidth="1"/>
    <col min="10" max="10" width="12.28515625" style="7" bestFit="1" customWidth="1"/>
    <col min="11" max="12" width="12.42578125" style="7" bestFit="1" customWidth="1"/>
    <col min="13" max="13" width="12.5703125" style="7" bestFit="1" customWidth="1"/>
    <col min="14" max="14" width="7.140625" style="7" bestFit="1" customWidth="1"/>
    <col min="15" max="15" width="23" style="7" bestFit="1" customWidth="1"/>
    <col min="16" max="16" width="14.85546875" style="7" customWidth="1"/>
    <col min="17" max="17" width="9.140625" style="7"/>
    <col min="18" max="18" width="17.5703125" style="9" bestFit="1" customWidth="1"/>
    <col min="19" max="25" width="9.140625" style="7"/>
    <col min="26" max="26" width="15.42578125" style="7" bestFit="1" customWidth="1"/>
    <col min="27" max="16384" width="9.140625" style="7"/>
  </cols>
  <sheetData>
    <row r="1" spans="1:32" ht="25.5" x14ac:dyDescent="0.2">
      <c r="A1" s="4" t="s">
        <v>0</v>
      </c>
      <c r="B1" s="4" t="s">
        <v>29</v>
      </c>
      <c r="C1" s="4" t="s">
        <v>1</v>
      </c>
      <c r="D1" s="4" t="s">
        <v>31</v>
      </c>
      <c r="E1" s="4" t="s">
        <v>30</v>
      </c>
      <c r="F1" s="4" t="s">
        <v>11</v>
      </c>
      <c r="G1" s="4" t="s">
        <v>2</v>
      </c>
      <c r="H1" s="4" t="s">
        <v>3</v>
      </c>
      <c r="I1" s="4" t="s">
        <v>4</v>
      </c>
      <c r="J1" s="4" t="s">
        <v>6</v>
      </c>
      <c r="K1" s="4" t="s">
        <v>9</v>
      </c>
      <c r="L1" s="4" t="s">
        <v>8</v>
      </c>
      <c r="M1" s="4" t="s">
        <v>7</v>
      </c>
      <c r="N1" s="4" t="s">
        <v>5</v>
      </c>
      <c r="O1" s="4" t="s">
        <v>20</v>
      </c>
      <c r="P1" s="5" t="s">
        <v>19</v>
      </c>
      <c r="Q1" s="4" t="s">
        <v>118</v>
      </c>
      <c r="R1" s="6" t="s">
        <v>141</v>
      </c>
    </row>
    <row r="2" spans="1:32" x14ac:dyDescent="0.2">
      <c r="A2" s="7" t="s">
        <v>25</v>
      </c>
      <c r="B2" s="7" t="s">
        <v>32</v>
      </c>
      <c r="C2" s="7" t="s">
        <v>36</v>
      </c>
      <c r="D2" s="7" t="s">
        <v>119</v>
      </c>
      <c r="E2" s="7" t="s">
        <v>131</v>
      </c>
      <c r="F2" s="7" t="s">
        <v>133</v>
      </c>
      <c r="G2" s="7">
        <v>100</v>
      </c>
      <c r="H2" s="7" t="s">
        <v>134</v>
      </c>
      <c r="I2" s="7">
        <v>1</v>
      </c>
      <c r="N2" s="7" t="s">
        <v>22</v>
      </c>
      <c r="O2" s="7" t="str">
        <f>CONCATENATE(N2,Q2,LEFT(UPPER(TEXT(R2,"mmmm")),3),YEAR(R2))</f>
        <v>AABCOCT2022</v>
      </c>
      <c r="P2" s="7">
        <f ca="1">RANDBETWEEN(80,100)</f>
        <v>92</v>
      </c>
      <c r="Q2" s="7" t="s">
        <v>137</v>
      </c>
      <c r="R2" s="8">
        <v>44835</v>
      </c>
    </row>
    <row r="3" spans="1:32" x14ac:dyDescent="0.2">
      <c r="A3" s="7" t="s">
        <v>25</v>
      </c>
      <c r="B3" s="7" t="s">
        <v>32</v>
      </c>
      <c r="C3" s="7" t="s">
        <v>37</v>
      </c>
      <c r="D3" s="7" t="s">
        <v>120</v>
      </c>
      <c r="E3" s="7" t="s">
        <v>131</v>
      </c>
      <c r="F3" s="7" t="s">
        <v>133</v>
      </c>
      <c r="G3" s="7">
        <v>150</v>
      </c>
      <c r="H3" s="7" t="s">
        <v>134</v>
      </c>
      <c r="I3" s="7">
        <v>2</v>
      </c>
      <c r="N3" s="7" t="s">
        <v>135</v>
      </c>
      <c r="O3" s="7" t="str">
        <f t="shared" ref="O3:O8" si="0">CONCATENATE(N3,Q3,LEFT(UPPER(TEXT(R3,"mmmm")),3),YEAR(R3))</f>
        <v>BABCOCT2022</v>
      </c>
      <c r="P3" s="7">
        <f t="shared" ref="P3:P8" ca="1" si="1">RANDBETWEEN(80,100)</f>
        <v>93</v>
      </c>
      <c r="Q3" s="7" t="s">
        <v>137</v>
      </c>
      <c r="R3" s="8">
        <v>44836</v>
      </c>
    </row>
    <row r="4" spans="1:32" x14ac:dyDescent="0.2">
      <c r="A4" s="7" t="s">
        <v>25</v>
      </c>
      <c r="B4" s="7" t="s">
        <v>32</v>
      </c>
      <c r="C4" s="7" t="s">
        <v>38</v>
      </c>
      <c r="D4" s="7" t="s">
        <v>120</v>
      </c>
      <c r="E4" s="7" t="s">
        <v>131</v>
      </c>
      <c r="F4" s="7" t="s">
        <v>133</v>
      </c>
      <c r="G4" s="7">
        <v>75</v>
      </c>
      <c r="H4" s="7" t="s">
        <v>134</v>
      </c>
      <c r="I4" s="7">
        <v>3</v>
      </c>
      <c r="N4" s="7" t="s">
        <v>22</v>
      </c>
      <c r="O4" s="7" t="str">
        <f t="shared" si="0"/>
        <v>ADEFOCT2022</v>
      </c>
      <c r="P4" s="7">
        <f t="shared" ca="1" si="1"/>
        <v>91</v>
      </c>
      <c r="Q4" s="7" t="s">
        <v>138</v>
      </c>
      <c r="R4" s="8">
        <v>44837</v>
      </c>
    </row>
    <row r="5" spans="1:32" x14ac:dyDescent="0.2">
      <c r="A5" s="7" t="s">
        <v>25</v>
      </c>
      <c r="B5" s="7" t="s">
        <v>32</v>
      </c>
      <c r="C5" s="7" t="s">
        <v>39</v>
      </c>
      <c r="D5" s="7" t="s">
        <v>121</v>
      </c>
      <c r="E5" s="7" t="s">
        <v>131</v>
      </c>
      <c r="F5" s="7" t="s">
        <v>133</v>
      </c>
      <c r="G5" s="7">
        <v>45</v>
      </c>
      <c r="H5" s="7" t="s">
        <v>134</v>
      </c>
      <c r="I5" s="7">
        <v>4</v>
      </c>
      <c r="N5" s="7" t="s">
        <v>136</v>
      </c>
      <c r="O5" s="7" t="str">
        <f t="shared" si="0"/>
        <v>CXYZOCT2022</v>
      </c>
      <c r="P5" s="7">
        <f t="shared" ca="1" si="1"/>
        <v>85</v>
      </c>
      <c r="Q5" s="7" t="s">
        <v>139</v>
      </c>
      <c r="R5" s="8">
        <v>44838</v>
      </c>
    </row>
    <row r="6" spans="1:32" x14ac:dyDescent="0.2">
      <c r="A6" s="7" t="s">
        <v>25</v>
      </c>
      <c r="B6" s="7" t="s">
        <v>32</v>
      </c>
      <c r="C6" s="7" t="s">
        <v>40</v>
      </c>
      <c r="D6" s="7" t="s">
        <v>120</v>
      </c>
      <c r="E6" s="7" t="s">
        <v>131</v>
      </c>
      <c r="F6" s="7" t="s">
        <v>133</v>
      </c>
      <c r="G6" s="7">
        <v>60</v>
      </c>
      <c r="H6" s="7" t="s">
        <v>134</v>
      </c>
      <c r="I6" s="7">
        <v>4</v>
      </c>
      <c r="N6" s="7" t="s">
        <v>135</v>
      </c>
      <c r="O6" s="7" t="str">
        <f t="shared" si="0"/>
        <v>BPQROCT2022</v>
      </c>
      <c r="P6" s="7">
        <f t="shared" ca="1" si="1"/>
        <v>98</v>
      </c>
      <c r="Q6" s="7" t="s">
        <v>140</v>
      </c>
      <c r="R6" s="8">
        <v>44839</v>
      </c>
      <c r="X6" s="7" t="s">
        <v>36</v>
      </c>
      <c r="Z6" s="3" t="s">
        <v>25</v>
      </c>
      <c r="AB6" s="3" t="s">
        <v>32</v>
      </c>
      <c r="AD6" s="3" t="s">
        <v>119</v>
      </c>
      <c r="AF6" s="7" t="s">
        <v>131</v>
      </c>
    </row>
    <row r="7" spans="1:32" x14ac:dyDescent="0.2">
      <c r="A7" s="7" t="s">
        <v>25</v>
      </c>
      <c r="B7" s="7" t="s">
        <v>32</v>
      </c>
      <c r="C7" s="7" t="s">
        <v>41</v>
      </c>
      <c r="D7" s="7" t="s">
        <v>120</v>
      </c>
      <c r="E7" s="7" t="s">
        <v>131</v>
      </c>
      <c r="F7" s="7" t="s">
        <v>133</v>
      </c>
      <c r="G7" s="7">
        <v>100</v>
      </c>
      <c r="H7" s="7" t="s">
        <v>134</v>
      </c>
      <c r="I7" s="7">
        <v>2</v>
      </c>
      <c r="N7" s="7" t="s">
        <v>22</v>
      </c>
      <c r="O7" s="7" t="str">
        <f t="shared" si="0"/>
        <v>AXYZOCT2022</v>
      </c>
      <c r="P7" s="7">
        <f t="shared" ca="1" si="1"/>
        <v>85</v>
      </c>
      <c r="Q7" s="7" t="s">
        <v>139</v>
      </c>
      <c r="R7" s="8">
        <v>44840</v>
      </c>
      <c r="X7" s="7" t="s">
        <v>37</v>
      </c>
      <c r="Z7" s="3" t="s">
        <v>26</v>
      </c>
      <c r="AB7" s="3" t="s">
        <v>33</v>
      </c>
      <c r="AD7" s="3" t="s">
        <v>120</v>
      </c>
      <c r="AF7" s="7" t="s">
        <v>132</v>
      </c>
    </row>
    <row r="8" spans="1:32" x14ac:dyDescent="0.2">
      <c r="A8" s="7" t="s">
        <v>25</v>
      </c>
      <c r="B8" s="7" t="s">
        <v>32</v>
      </c>
      <c r="C8" s="7" t="s">
        <v>42</v>
      </c>
      <c r="D8" s="7" t="s">
        <v>121</v>
      </c>
      <c r="E8" s="7" t="s">
        <v>131</v>
      </c>
      <c r="F8" s="7" t="s">
        <v>133</v>
      </c>
      <c r="G8" s="7">
        <v>120</v>
      </c>
      <c r="H8" s="7" t="s">
        <v>134</v>
      </c>
      <c r="I8" s="7">
        <v>1</v>
      </c>
      <c r="N8" s="7" t="s">
        <v>136</v>
      </c>
      <c r="O8" s="7" t="str">
        <f t="shared" si="0"/>
        <v>CABCOCT2022</v>
      </c>
      <c r="P8" s="7">
        <f t="shared" ca="1" si="1"/>
        <v>96</v>
      </c>
      <c r="Q8" s="7" t="s">
        <v>137</v>
      </c>
      <c r="R8" s="8">
        <v>44841</v>
      </c>
      <c r="X8" s="7" t="s">
        <v>38</v>
      </c>
      <c r="Z8" s="3" t="s">
        <v>27</v>
      </c>
      <c r="AB8" s="3" t="s">
        <v>34</v>
      </c>
      <c r="AD8" s="3" t="s">
        <v>120</v>
      </c>
    </row>
    <row r="9" spans="1:32" x14ac:dyDescent="0.2">
      <c r="X9" s="7" t="s">
        <v>39</v>
      </c>
      <c r="Z9" s="3" t="s">
        <v>28</v>
      </c>
      <c r="AB9" s="3" t="s">
        <v>35</v>
      </c>
      <c r="AD9" s="3" t="s">
        <v>121</v>
      </c>
    </row>
    <row r="10" spans="1:32" x14ac:dyDescent="0.2">
      <c r="X10" s="7" t="s">
        <v>40</v>
      </c>
      <c r="Z10" s="10"/>
      <c r="AB10" s="10"/>
      <c r="AD10" s="3" t="s">
        <v>120</v>
      </c>
    </row>
    <row r="11" spans="1:32" x14ac:dyDescent="0.2">
      <c r="X11" s="7" t="s">
        <v>41</v>
      </c>
      <c r="Z11" s="10"/>
      <c r="AB11" s="10"/>
      <c r="AD11" s="3" t="s">
        <v>120</v>
      </c>
    </row>
    <row r="12" spans="1:32" x14ac:dyDescent="0.2">
      <c r="X12" s="7" t="s">
        <v>42</v>
      </c>
      <c r="Z12" s="10"/>
      <c r="AB12" s="10"/>
      <c r="AD12" s="3" t="s">
        <v>121</v>
      </c>
    </row>
    <row r="13" spans="1:32" x14ac:dyDescent="0.2">
      <c r="X13" s="7" t="s">
        <v>43</v>
      </c>
      <c r="Z13" s="10"/>
      <c r="AB13" s="10"/>
      <c r="AD13" s="3" t="s">
        <v>122</v>
      </c>
    </row>
    <row r="14" spans="1:32" x14ac:dyDescent="0.2">
      <c r="X14" s="7" t="s">
        <v>44</v>
      </c>
      <c r="Z14" s="10"/>
      <c r="AB14" s="10"/>
      <c r="AD14" s="3" t="s">
        <v>122</v>
      </c>
    </row>
    <row r="15" spans="1:32" x14ac:dyDescent="0.2">
      <c r="X15" s="7" t="s">
        <v>45</v>
      </c>
      <c r="Z15" s="10"/>
      <c r="AB15" s="10"/>
      <c r="AD15" s="3" t="s">
        <v>122</v>
      </c>
    </row>
    <row r="16" spans="1:32" x14ac:dyDescent="0.2">
      <c r="X16" s="7" t="s">
        <v>46</v>
      </c>
      <c r="Z16" s="10"/>
      <c r="AB16" s="10"/>
      <c r="AD16" s="3" t="s">
        <v>123</v>
      </c>
    </row>
    <row r="17" spans="24:30" x14ac:dyDescent="0.2">
      <c r="X17" s="7" t="s">
        <v>47</v>
      </c>
      <c r="Z17" s="10"/>
      <c r="AB17" s="10"/>
      <c r="AD17" s="3" t="s">
        <v>121</v>
      </c>
    </row>
    <row r="18" spans="24:30" x14ac:dyDescent="0.2">
      <c r="X18" s="7" t="s">
        <v>48</v>
      </c>
      <c r="Z18" s="10"/>
      <c r="AB18" s="10"/>
      <c r="AD18" s="3" t="s">
        <v>121</v>
      </c>
    </row>
    <row r="19" spans="24:30" x14ac:dyDescent="0.2">
      <c r="X19" s="7" t="s">
        <v>49</v>
      </c>
      <c r="Z19" s="10"/>
      <c r="AB19" s="10"/>
      <c r="AD19" s="3" t="s">
        <v>121</v>
      </c>
    </row>
    <row r="20" spans="24:30" x14ac:dyDescent="0.2">
      <c r="X20" s="7" t="s">
        <v>50</v>
      </c>
      <c r="Z20" s="10"/>
      <c r="AB20" s="10"/>
      <c r="AD20" s="3" t="s">
        <v>119</v>
      </c>
    </row>
    <row r="21" spans="24:30" x14ac:dyDescent="0.2">
      <c r="X21" s="7" t="s">
        <v>51</v>
      </c>
      <c r="Z21" s="10"/>
      <c r="AB21" s="10"/>
      <c r="AD21" s="3" t="s">
        <v>120</v>
      </c>
    </row>
    <row r="22" spans="24:30" x14ac:dyDescent="0.2">
      <c r="X22" s="7" t="s">
        <v>52</v>
      </c>
      <c r="Z22" s="10"/>
      <c r="AB22" s="10"/>
      <c r="AD22" s="3" t="s">
        <v>124</v>
      </c>
    </row>
    <row r="23" spans="24:30" x14ac:dyDescent="0.2">
      <c r="X23" s="7" t="s">
        <v>53</v>
      </c>
      <c r="Z23" s="10"/>
      <c r="AB23" s="10"/>
      <c r="AD23" s="3" t="s">
        <v>124</v>
      </c>
    </row>
    <row r="24" spans="24:30" x14ac:dyDescent="0.2">
      <c r="X24" s="7" t="s">
        <v>54</v>
      </c>
      <c r="Z24" s="10"/>
      <c r="AB24" s="10"/>
      <c r="AD24" s="3" t="s">
        <v>124</v>
      </c>
    </row>
    <row r="25" spans="24:30" x14ac:dyDescent="0.2">
      <c r="X25" s="7" t="s">
        <v>55</v>
      </c>
      <c r="Z25" s="10"/>
      <c r="AB25" s="10"/>
      <c r="AD25" s="3" t="s">
        <v>125</v>
      </c>
    </row>
    <row r="26" spans="24:30" x14ac:dyDescent="0.2">
      <c r="X26" s="7" t="s">
        <v>56</v>
      </c>
      <c r="Z26" s="10"/>
      <c r="AB26" s="10"/>
      <c r="AD26" s="3" t="s">
        <v>125</v>
      </c>
    </row>
    <row r="27" spans="24:30" x14ac:dyDescent="0.2">
      <c r="X27" s="7" t="s">
        <v>57</v>
      </c>
      <c r="Z27" s="10"/>
      <c r="AB27" s="10"/>
      <c r="AD27" s="3" t="s">
        <v>125</v>
      </c>
    </row>
    <row r="28" spans="24:30" x14ac:dyDescent="0.2">
      <c r="X28" s="7" t="s">
        <v>58</v>
      </c>
      <c r="Z28" s="10"/>
      <c r="AB28" s="10"/>
      <c r="AD28" s="3" t="s">
        <v>125</v>
      </c>
    </row>
    <row r="29" spans="24:30" x14ac:dyDescent="0.2">
      <c r="X29" s="7" t="s">
        <v>59</v>
      </c>
      <c r="Z29" s="10"/>
      <c r="AB29" s="10"/>
      <c r="AD29" s="3" t="s">
        <v>125</v>
      </c>
    </row>
    <row r="30" spans="24:30" x14ac:dyDescent="0.2">
      <c r="X30" s="7" t="s">
        <v>60</v>
      </c>
      <c r="Z30" s="10"/>
      <c r="AB30" s="10"/>
      <c r="AD30" s="3" t="s">
        <v>125</v>
      </c>
    </row>
    <row r="31" spans="24:30" x14ac:dyDescent="0.2">
      <c r="X31" s="7" t="s">
        <v>61</v>
      </c>
      <c r="Z31" s="10"/>
      <c r="AB31" s="10"/>
      <c r="AD31" s="3" t="s">
        <v>125</v>
      </c>
    </row>
    <row r="32" spans="24:30" x14ac:dyDescent="0.2">
      <c r="X32" s="7" t="s">
        <v>62</v>
      </c>
      <c r="Z32" s="10"/>
      <c r="AB32" s="10"/>
      <c r="AD32" s="3" t="s">
        <v>125</v>
      </c>
    </row>
    <row r="33" spans="24:30" x14ac:dyDescent="0.2">
      <c r="X33" s="7" t="s">
        <v>62</v>
      </c>
      <c r="Z33" s="10"/>
      <c r="AB33" s="10"/>
      <c r="AD33" s="3" t="s">
        <v>125</v>
      </c>
    </row>
    <row r="34" spans="24:30" x14ac:dyDescent="0.2">
      <c r="X34" s="7" t="s">
        <v>62</v>
      </c>
      <c r="Z34" s="10"/>
      <c r="AB34" s="10"/>
      <c r="AD34" s="3" t="s">
        <v>125</v>
      </c>
    </row>
    <row r="35" spans="24:30" x14ac:dyDescent="0.2">
      <c r="X35" s="7" t="s">
        <v>63</v>
      </c>
      <c r="Z35" s="10"/>
      <c r="AB35" s="10"/>
      <c r="AD35" s="3" t="s">
        <v>125</v>
      </c>
    </row>
    <row r="36" spans="24:30" x14ac:dyDescent="0.2">
      <c r="X36" s="7" t="s">
        <v>64</v>
      </c>
      <c r="Z36" s="10"/>
      <c r="AB36" s="10"/>
      <c r="AD36" s="3" t="s">
        <v>125</v>
      </c>
    </row>
    <row r="37" spans="24:30" x14ac:dyDescent="0.2">
      <c r="X37" s="7" t="s">
        <v>65</v>
      </c>
      <c r="Z37" s="10"/>
      <c r="AB37" s="10"/>
      <c r="AD37" s="3" t="s">
        <v>126</v>
      </c>
    </row>
    <row r="38" spans="24:30" x14ac:dyDescent="0.2">
      <c r="X38" s="7" t="s">
        <v>66</v>
      </c>
      <c r="Z38" s="10"/>
      <c r="AB38" s="10"/>
      <c r="AD38" s="3" t="s">
        <v>126</v>
      </c>
    </row>
    <row r="39" spans="24:30" x14ac:dyDescent="0.2">
      <c r="X39" s="7" t="s">
        <v>67</v>
      </c>
      <c r="Z39" s="10"/>
      <c r="AB39" s="10"/>
      <c r="AD39" s="3" t="s">
        <v>126</v>
      </c>
    </row>
    <row r="40" spans="24:30" x14ac:dyDescent="0.2">
      <c r="X40" s="7" t="s">
        <v>68</v>
      </c>
      <c r="Z40" s="10"/>
      <c r="AB40" s="10"/>
      <c r="AD40" s="3" t="s">
        <v>126</v>
      </c>
    </row>
    <row r="41" spans="24:30" x14ac:dyDescent="0.2">
      <c r="X41" s="7" t="s">
        <v>69</v>
      </c>
      <c r="Z41" s="10"/>
      <c r="AB41" s="10"/>
      <c r="AD41" s="3" t="s">
        <v>126</v>
      </c>
    </row>
    <row r="42" spans="24:30" x14ac:dyDescent="0.2">
      <c r="X42" s="7" t="s">
        <v>70</v>
      </c>
      <c r="Z42" s="10"/>
      <c r="AB42" s="10"/>
      <c r="AD42" s="3" t="s">
        <v>126</v>
      </c>
    </row>
    <row r="43" spans="24:30" x14ac:dyDescent="0.2">
      <c r="X43" s="7" t="s">
        <v>71</v>
      </c>
      <c r="Z43" s="10"/>
      <c r="AB43" s="10"/>
      <c r="AD43" s="3" t="s">
        <v>126</v>
      </c>
    </row>
    <row r="44" spans="24:30" x14ac:dyDescent="0.2">
      <c r="X44" s="7" t="s">
        <v>72</v>
      </c>
      <c r="Z44" s="10"/>
      <c r="AB44" s="10"/>
      <c r="AD44" s="3" t="s">
        <v>126</v>
      </c>
    </row>
    <row r="45" spans="24:30" x14ac:dyDescent="0.2">
      <c r="X45" s="7" t="s">
        <v>73</v>
      </c>
      <c r="Z45" s="10"/>
      <c r="AB45" s="10"/>
      <c r="AD45" s="3" t="s">
        <v>126</v>
      </c>
    </row>
    <row r="46" spans="24:30" x14ac:dyDescent="0.2">
      <c r="X46" s="7" t="s">
        <v>74</v>
      </c>
      <c r="Z46" s="10"/>
      <c r="AB46" s="10"/>
      <c r="AD46" s="3" t="s">
        <v>126</v>
      </c>
    </row>
    <row r="47" spans="24:30" x14ac:dyDescent="0.2">
      <c r="X47" s="7" t="s">
        <v>75</v>
      </c>
      <c r="Z47" s="10"/>
      <c r="AB47" s="10"/>
      <c r="AD47" s="3" t="s">
        <v>126</v>
      </c>
    </row>
    <row r="48" spans="24:30" x14ac:dyDescent="0.2">
      <c r="X48" s="7" t="s">
        <v>76</v>
      </c>
      <c r="Z48" s="10"/>
      <c r="AB48" s="10"/>
      <c r="AD48" s="3" t="s">
        <v>126</v>
      </c>
    </row>
    <row r="49" spans="24:30" x14ac:dyDescent="0.2">
      <c r="X49" s="7" t="s">
        <v>77</v>
      </c>
      <c r="Z49" s="10"/>
      <c r="AB49" s="10"/>
      <c r="AD49" s="3" t="s">
        <v>127</v>
      </c>
    </row>
    <row r="50" spans="24:30" x14ac:dyDescent="0.2">
      <c r="X50" s="7" t="s">
        <v>78</v>
      </c>
      <c r="Z50" s="10"/>
      <c r="AB50" s="10"/>
      <c r="AD50" s="3" t="s">
        <v>127</v>
      </c>
    </row>
    <row r="51" spans="24:30" x14ac:dyDescent="0.2">
      <c r="X51" s="7" t="s">
        <v>79</v>
      </c>
      <c r="Z51" s="10"/>
      <c r="AB51" s="10"/>
      <c r="AD51" s="3" t="s">
        <v>128</v>
      </c>
    </row>
    <row r="52" spans="24:30" x14ac:dyDescent="0.2">
      <c r="X52" s="7" t="s">
        <v>80</v>
      </c>
      <c r="Z52" s="10"/>
      <c r="AB52" s="10"/>
      <c r="AD52" s="3" t="s">
        <v>128</v>
      </c>
    </row>
    <row r="53" spans="24:30" x14ac:dyDescent="0.2">
      <c r="X53" s="7" t="s">
        <v>81</v>
      </c>
      <c r="Z53" s="10"/>
      <c r="AB53" s="10"/>
      <c r="AD53" s="3" t="s">
        <v>128</v>
      </c>
    </row>
    <row r="54" spans="24:30" x14ac:dyDescent="0.2">
      <c r="X54" s="7" t="s">
        <v>82</v>
      </c>
      <c r="Z54" s="10"/>
      <c r="AB54" s="10"/>
      <c r="AD54" s="3" t="s">
        <v>128</v>
      </c>
    </row>
    <row r="55" spans="24:30" x14ac:dyDescent="0.2">
      <c r="X55" s="7" t="s">
        <v>83</v>
      </c>
      <c r="Z55" s="10"/>
      <c r="AB55" s="10"/>
      <c r="AD55" s="3" t="s">
        <v>128</v>
      </c>
    </row>
    <row r="56" spans="24:30" x14ac:dyDescent="0.2">
      <c r="X56" s="7" t="s">
        <v>84</v>
      </c>
      <c r="Z56" s="10"/>
      <c r="AB56" s="10"/>
      <c r="AD56" s="3" t="s">
        <v>128</v>
      </c>
    </row>
    <row r="57" spans="24:30" x14ac:dyDescent="0.2">
      <c r="X57" s="7" t="s">
        <v>85</v>
      </c>
      <c r="Z57" s="10"/>
      <c r="AB57" s="10"/>
      <c r="AD57" s="3" t="s">
        <v>128</v>
      </c>
    </row>
    <row r="58" spans="24:30" x14ac:dyDescent="0.2">
      <c r="X58" s="7" t="s">
        <v>86</v>
      </c>
      <c r="Z58" s="10"/>
      <c r="AB58" s="10"/>
      <c r="AD58" s="3" t="s">
        <v>128</v>
      </c>
    </row>
    <row r="59" spans="24:30" x14ac:dyDescent="0.2">
      <c r="X59" s="7" t="s">
        <v>87</v>
      </c>
      <c r="Z59" s="10"/>
      <c r="AB59" s="10"/>
      <c r="AD59" s="3" t="s">
        <v>128</v>
      </c>
    </row>
    <row r="60" spans="24:30" x14ac:dyDescent="0.2">
      <c r="X60" s="7" t="s">
        <v>88</v>
      </c>
      <c r="Z60" s="10"/>
      <c r="AB60" s="10"/>
      <c r="AD60" s="3" t="s">
        <v>128</v>
      </c>
    </row>
    <row r="61" spans="24:30" x14ac:dyDescent="0.2">
      <c r="X61" s="7" t="s">
        <v>89</v>
      </c>
      <c r="Z61" s="10"/>
      <c r="AB61" s="10"/>
      <c r="AD61" s="3" t="s">
        <v>128</v>
      </c>
    </row>
    <row r="62" spans="24:30" x14ac:dyDescent="0.2">
      <c r="X62" s="7" t="s">
        <v>90</v>
      </c>
      <c r="Z62" s="10"/>
      <c r="AB62" s="10"/>
      <c r="AD62" s="3" t="s">
        <v>128</v>
      </c>
    </row>
    <row r="63" spans="24:30" x14ac:dyDescent="0.2">
      <c r="X63" s="7" t="s">
        <v>79</v>
      </c>
      <c r="Z63" s="10"/>
      <c r="AB63" s="10"/>
      <c r="AD63" s="3" t="s">
        <v>129</v>
      </c>
    </row>
    <row r="64" spans="24:30" x14ac:dyDescent="0.2">
      <c r="X64" s="7" t="s">
        <v>91</v>
      </c>
      <c r="Z64" s="10"/>
      <c r="AB64" s="10"/>
      <c r="AD64" s="3" t="s">
        <v>129</v>
      </c>
    </row>
    <row r="65" spans="24:30" x14ac:dyDescent="0.2">
      <c r="X65" s="7" t="s">
        <v>92</v>
      </c>
      <c r="Z65" s="10"/>
      <c r="AB65" s="10"/>
      <c r="AD65" s="3" t="s">
        <v>129</v>
      </c>
    </row>
    <row r="66" spans="24:30" x14ac:dyDescent="0.2">
      <c r="X66" s="7" t="s">
        <v>93</v>
      </c>
      <c r="Z66" s="10"/>
      <c r="AB66" s="10"/>
      <c r="AD66" s="3" t="s">
        <v>129</v>
      </c>
    </row>
    <row r="67" spans="24:30" x14ac:dyDescent="0.2">
      <c r="X67" s="7" t="s">
        <v>94</v>
      </c>
      <c r="Z67" s="10"/>
      <c r="AB67" s="10"/>
      <c r="AD67" s="3" t="s">
        <v>129</v>
      </c>
    </row>
    <row r="68" spans="24:30" x14ac:dyDescent="0.2">
      <c r="X68" s="7" t="s">
        <v>95</v>
      </c>
      <c r="Z68" s="10"/>
      <c r="AB68" s="10"/>
      <c r="AD68" s="3" t="s">
        <v>129</v>
      </c>
    </row>
    <row r="69" spans="24:30" x14ac:dyDescent="0.2">
      <c r="X69" s="7" t="s">
        <v>96</v>
      </c>
      <c r="Z69" s="10"/>
      <c r="AB69" s="10"/>
      <c r="AD69" s="3" t="s">
        <v>129</v>
      </c>
    </row>
    <row r="70" spans="24:30" x14ac:dyDescent="0.2">
      <c r="X70" s="7" t="s">
        <v>97</v>
      </c>
      <c r="Z70" s="10"/>
      <c r="AB70" s="10"/>
      <c r="AD70" s="3" t="s">
        <v>129</v>
      </c>
    </row>
    <row r="71" spans="24:30" x14ac:dyDescent="0.2">
      <c r="X71" s="7" t="s">
        <v>98</v>
      </c>
      <c r="Z71" s="10"/>
      <c r="AB71" s="10"/>
      <c r="AD71" s="3" t="s">
        <v>129</v>
      </c>
    </row>
    <row r="72" spans="24:30" x14ac:dyDescent="0.2">
      <c r="X72" s="7" t="s">
        <v>99</v>
      </c>
      <c r="Z72" s="10"/>
      <c r="AB72" s="10"/>
      <c r="AD72" s="3" t="s">
        <v>129</v>
      </c>
    </row>
    <row r="73" spans="24:30" x14ac:dyDescent="0.2">
      <c r="X73" s="7" t="s">
        <v>100</v>
      </c>
      <c r="Z73" s="10"/>
      <c r="AB73" s="10"/>
      <c r="AD73" s="3" t="s">
        <v>129</v>
      </c>
    </row>
    <row r="74" spans="24:30" x14ac:dyDescent="0.2">
      <c r="X74" s="7" t="s">
        <v>101</v>
      </c>
      <c r="Z74" s="10"/>
      <c r="AB74" s="10"/>
      <c r="AD74" s="3" t="s">
        <v>129</v>
      </c>
    </row>
    <row r="75" spans="24:30" x14ac:dyDescent="0.2">
      <c r="X75" s="7" t="s">
        <v>102</v>
      </c>
      <c r="Z75" s="10"/>
      <c r="AB75" s="10"/>
      <c r="AD75" s="3" t="s">
        <v>129</v>
      </c>
    </row>
    <row r="76" spans="24:30" x14ac:dyDescent="0.2">
      <c r="X76" s="7" t="s">
        <v>103</v>
      </c>
      <c r="Z76" s="10"/>
      <c r="AB76" s="10"/>
      <c r="AD76" s="3" t="s">
        <v>129</v>
      </c>
    </row>
    <row r="77" spans="24:30" x14ac:dyDescent="0.2">
      <c r="X77" s="7" t="s">
        <v>104</v>
      </c>
      <c r="Z77" s="10"/>
      <c r="AB77" s="10"/>
      <c r="AD77" s="3" t="s">
        <v>129</v>
      </c>
    </row>
    <row r="78" spans="24:30" x14ac:dyDescent="0.2">
      <c r="X78" s="7" t="s">
        <v>105</v>
      </c>
      <c r="Z78" s="10"/>
      <c r="AB78" s="10"/>
      <c r="AD78" s="3" t="s">
        <v>129</v>
      </c>
    </row>
    <row r="79" spans="24:30" x14ac:dyDescent="0.2">
      <c r="X79" s="7" t="s">
        <v>106</v>
      </c>
      <c r="Z79" s="10"/>
      <c r="AB79" s="10"/>
      <c r="AD79" s="3" t="s">
        <v>130</v>
      </c>
    </row>
    <row r="80" spans="24:30" x14ac:dyDescent="0.2">
      <c r="X80" s="7" t="s">
        <v>107</v>
      </c>
      <c r="Z80" s="10"/>
      <c r="AB80" s="10"/>
      <c r="AD80" s="3" t="s">
        <v>130</v>
      </c>
    </row>
    <row r="81" spans="24:30" x14ac:dyDescent="0.2">
      <c r="X81" s="7" t="s">
        <v>108</v>
      </c>
      <c r="Z81" s="10"/>
      <c r="AB81" s="10"/>
      <c r="AD81" s="3" t="s">
        <v>130</v>
      </c>
    </row>
    <row r="82" spans="24:30" x14ac:dyDescent="0.2">
      <c r="X82" s="7" t="s">
        <v>109</v>
      </c>
      <c r="Z82" s="10"/>
      <c r="AB82" s="10"/>
      <c r="AD82" s="3" t="s">
        <v>130</v>
      </c>
    </row>
    <row r="83" spans="24:30" x14ac:dyDescent="0.2">
      <c r="X83" s="7" t="s">
        <v>110</v>
      </c>
      <c r="Z83" s="10"/>
      <c r="AB83" s="10"/>
      <c r="AD83" s="3" t="s">
        <v>130</v>
      </c>
    </row>
    <row r="84" spans="24:30" x14ac:dyDescent="0.2">
      <c r="X84" s="7" t="s">
        <v>111</v>
      </c>
      <c r="Z84" s="10"/>
      <c r="AB84" s="10"/>
      <c r="AD84" s="3" t="s">
        <v>130</v>
      </c>
    </row>
    <row r="85" spans="24:30" x14ac:dyDescent="0.2">
      <c r="X85" s="7" t="s">
        <v>112</v>
      </c>
      <c r="Z85" s="10"/>
      <c r="AB85" s="10"/>
      <c r="AD85" s="3" t="s">
        <v>130</v>
      </c>
    </row>
    <row r="86" spans="24:30" x14ac:dyDescent="0.2">
      <c r="X86" s="7" t="s">
        <v>113</v>
      </c>
      <c r="Z86" s="10"/>
      <c r="AB86" s="10"/>
      <c r="AD86" s="3" t="s">
        <v>130</v>
      </c>
    </row>
    <row r="87" spans="24:30" x14ac:dyDescent="0.2">
      <c r="X87" s="7" t="s">
        <v>114</v>
      </c>
      <c r="Z87" s="10"/>
      <c r="AB87" s="10"/>
      <c r="AD87" s="3" t="s">
        <v>130</v>
      </c>
    </row>
    <row r="88" spans="24:30" x14ac:dyDescent="0.2">
      <c r="X88" s="7" t="s">
        <v>115</v>
      </c>
      <c r="Z88" s="10"/>
      <c r="AB88" s="10"/>
      <c r="AD88" s="3" t="s">
        <v>130</v>
      </c>
    </row>
    <row r="89" spans="24:30" x14ac:dyDescent="0.2">
      <c r="X89" s="7" t="s">
        <v>116</v>
      </c>
      <c r="Z89" s="10"/>
      <c r="AB89" s="10"/>
      <c r="AD89" s="3" t="s">
        <v>130</v>
      </c>
    </row>
    <row r="90" spans="24:30" x14ac:dyDescent="0.2">
      <c r="X90" s="7" t="s">
        <v>117</v>
      </c>
      <c r="Z90" s="10"/>
      <c r="AB90" s="10"/>
      <c r="AD90" s="3" t="s">
        <v>130</v>
      </c>
    </row>
  </sheetData>
  <dataValidations count="5">
    <dataValidation type="list" allowBlank="1" showInputMessage="1" showErrorMessage="1" sqref="A2:A1048576" xr:uid="{56CE2830-8E3E-4F28-8FC6-9BF51E371A25}">
      <formula1>$Z$6:$Z$9</formula1>
    </dataValidation>
    <dataValidation type="list" allowBlank="1" showInputMessage="1" showErrorMessage="1" sqref="B2:B1048576" xr:uid="{F2AAA253-88EF-4A4A-9B15-C74F9E033C66}">
      <formula1>$AB$6:$AB$9</formula1>
    </dataValidation>
    <dataValidation type="list" allowBlank="1" showInputMessage="1" showErrorMessage="1" sqref="C2:C1048576" xr:uid="{946CCEDD-A090-4C23-9E99-88199C09648F}">
      <formula1>$X$6:$X$90</formula1>
    </dataValidation>
    <dataValidation type="list" allowBlank="1" showInputMessage="1" showErrorMessage="1" sqref="D2:D1048576" xr:uid="{BDDD9875-D55A-42AC-8B2A-8AE1DDD86FE2}">
      <formula1>$AD$6:$AD$90</formula1>
    </dataValidation>
    <dataValidation type="list" allowBlank="1" showInputMessage="1" showErrorMessage="1" sqref="E2:E1048576" xr:uid="{8B107277-1985-4CCB-8FCC-7B3130015F87}">
      <formula1>$AF$6:$AF$7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AE87-77DD-411A-9F8F-4D3B724F55B8}">
  <dimension ref="A1:S8"/>
  <sheetViews>
    <sheetView tabSelected="1" workbookViewId="0">
      <selection activeCell="H12" sqref="H12"/>
    </sheetView>
  </sheetViews>
  <sheetFormatPr defaultRowHeight="14.25" x14ac:dyDescent="0.2"/>
  <cols>
    <col min="1" max="1" width="14.140625" style="1" bestFit="1" customWidth="1"/>
    <col min="2" max="2" width="11.7109375" style="1" bestFit="1" customWidth="1"/>
    <col min="3" max="3" width="14.28515625" style="1" bestFit="1" customWidth="1"/>
    <col min="4" max="4" width="12.5703125" style="1" bestFit="1" customWidth="1"/>
    <col min="5" max="7" width="9.140625" style="1"/>
    <col min="8" max="8" width="17.140625" style="1" bestFit="1" customWidth="1"/>
    <col min="9" max="9" width="11.85546875" style="1" bestFit="1" customWidth="1"/>
    <col min="10" max="11" width="17.140625" style="1" customWidth="1"/>
    <col min="12" max="12" width="12.140625" style="1" bestFit="1" customWidth="1"/>
    <col min="13" max="13" width="12.140625" style="1" customWidth="1"/>
    <col min="14" max="14" width="14.28515625" style="1" bestFit="1" customWidth="1"/>
    <col min="15" max="15" width="14.28515625" style="1" customWidth="1"/>
    <col min="16" max="16" width="19.140625" style="1" bestFit="1" customWidth="1"/>
    <col min="17" max="17" width="11.5703125" style="1" bestFit="1" customWidth="1"/>
    <col min="18" max="18" width="22.28515625" style="1" customWidth="1"/>
    <col min="19" max="19" width="13.140625" style="1" bestFit="1" customWidth="1"/>
    <col min="20" max="16384" width="9.140625" style="1"/>
  </cols>
  <sheetData>
    <row r="1" spans="1:19" ht="42.75" x14ac:dyDescent="0.2">
      <c r="A1" s="1" t="s">
        <v>23</v>
      </c>
      <c r="B1" s="1" t="s">
        <v>21</v>
      </c>
      <c r="C1" s="1" t="s">
        <v>10</v>
      </c>
      <c r="D1" s="1" t="s">
        <v>11</v>
      </c>
      <c r="E1" s="1" t="s">
        <v>2</v>
      </c>
      <c r="F1" s="1" t="s">
        <v>151</v>
      </c>
      <c r="G1" s="1" t="s">
        <v>20</v>
      </c>
      <c r="H1" s="2" t="s">
        <v>147</v>
      </c>
      <c r="I1" s="2" t="s">
        <v>18</v>
      </c>
      <c r="J1" s="1" t="s">
        <v>16</v>
      </c>
      <c r="K1" s="1" t="s">
        <v>17</v>
      </c>
      <c r="L1" s="1" t="s">
        <v>12</v>
      </c>
      <c r="M1" s="2" t="s">
        <v>150</v>
      </c>
      <c r="N1" s="1" t="s">
        <v>13</v>
      </c>
      <c r="O1" s="1" t="s">
        <v>159</v>
      </c>
      <c r="P1" s="1" t="s">
        <v>148</v>
      </c>
      <c r="Q1" s="1" t="s">
        <v>14</v>
      </c>
      <c r="R1" s="2" t="s">
        <v>15</v>
      </c>
      <c r="S1" s="1" t="s">
        <v>24</v>
      </c>
    </row>
    <row r="2" spans="1:19" x14ac:dyDescent="0.2">
      <c r="A2" s="7" t="s">
        <v>32</v>
      </c>
      <c r="C2" s="7" t="s">
        <v>137</v>
      </c>
      <c r="D2" s="7" t="s">
        <v>133</v>
      </c>
      <c r="E2" s="7">
        <v>100</v>
      </c>
      <c r="F2" s="7" t="s">
        <v>22</v>
      </c>
      <c r="G2" s="7" t="s">
        <v>152</v>
      </c>
      <c r="H2" s="1" t="s">
        <v>142</v>
      </c>
      <c r="I2" s="1" t="s">
        <v>146</v>
      </c>
      <c r="J2" s="1">
        <v>850</v>
      </c>
      <c r="K2" s="1">
        <v>20</v>
      </c>
      <c r="L2" s="1">
        <v>40</v>
      </c>
      <c r="M2" s="1">
        <v>40</v>
      </c>
      <c r="N2" s="1">
        <v>90</v>
      </c>
      <c r="O2" s="1">
        <f>N2*M2</f>
        <v>3600</v>
      </c>
      <c r="P2" s="1" t="s">
        <v>149</v>
      </c>
      <c r="Q2" s="1">
        <f>15%*O2</f>
        <v>540</v>
      </c>
      <c r="R2" s="1">
        <f>O2-Q2-K2-L2-J2</f>
        <v>2150</v>
      </c>
      <c r="S2" s="1">
        <f>3%*R2</f>
        <v>64.5</v>
      </c>
    </row>
    <row r="3" spans="1:19" x14ac:dyDescent="0.2">
      <c r="A3" s="7" t="s">
        <v>32</v>
      </c>
      <c r="C3" s="7" t="s">
        <v>137</v>
      </c>
      <c r="D3" s="7" t="s">
        <v>133</v>
      </c>
      <c r="E3" s="7">
        <v>150</v>
      </c>
      <c r="F3" s="7" t="s">
        <v>135</v>
      </c>
      <c r="G3" s="7" t="s">
        <v>153</v>
      </c>
      <c r="H3" s="1" t="s">
        <v>142</v>
      </c>
      <c r="I3" s="1" t="s">
        <v>146</v>
      </c>
      <c r="J3" s="1">
        <v>850</v>
      </c>
      <c r="K3" s="1">
        <v>20</v>
      </c>
      <c r="L3" s="1">
        <v>40</v>
      </c>
      <c r="M3" s="1">
        <v>35</v>
      </c>
      <c r="N3" s="1">
        <v>130</v>
      </c>
      <c r="O3" s="1">
        <f t="shared" ref="O3:O8" si="0">N3*M3</f>
        <v>4550</v>
      </c>
      <c r="P3" s="1" t="s">
        <v>149</v>
      </c>
      <c r="Q3" s="1">
        <f t="shared" ref="Q3:Q8" si="1">15%*O3</f>
        <v>682.5</v>
      </c>
      <c r="R3" s="1">
        <f t="shared" ref="R3:R8" si="2">O3-Q3-K3-L3-J3</f>
        <v>2957.5</v>
      </c>
      <c r="S3" s="1">
        <f t="shared" ref="S3:S8" si="3">3%*R3</f>
        <v>88.724999999999994</v>
      </c>
    </row>
    <row r="4" spans="1:19" x14ac:dyDescent="0.2">
      <c r="A4" s="7" t="s">
        <v>32</v>
      </c>
      <c r="C4" s="7" t="s">
        <v>138</v>
      </c>
      <c r="D4" s="7" t="s">
        <v>133</v>
      </c>
      <c r="E4" s="7">
        <v>75</v>
      </c>
      <c r="F4" s="7" t="s">
        <v>22</v>
      </c>
      <c r="G4" s="7" t="s">
        <v>154</v>
      </c>
      <c r="H4" s="1" t="s">
        <v>144</v>
      </c>
      <c r="I4" s="1" t="s">
        <v>146</v>
      </c>
      <c r="J4" s="1">
        <v>800</v>
      </c>
      <c r="K4" s="1">
        <v>20</v>
      </c>
      <c r="L4" s="1">
        <v>40</v>
      </c>
      <c r="M4" s="1">
        <v>40</v>
      </c>
      <c r="N4" s="1">
        <v>75</v>
      </c>
      <c r="O4" s="1">
        <f t="shared" si="0"/>
        <v>3000</v>
      </c>
      <c r="P4" s="1" t="s">
        <v>149</v>
      </c>
      <c r="Q4" s="1">
        <f t="shared" si="1"/>
        <v>450</v>
      </c>
      <c r="R4" s="1">
        <f t="shared" si="2"/>
        <v>1690</v>
      </c>
      <c r="S4" s="1">
        <f t="shared" si="3"/>
        <v>50.699999999999996</v>
      </c>
    </row>
    <row r="5" spans="1:19" x14ac:dyDescent="0.2">
      <c r="A5" s="7" t="s">
        <v>32</v>
      </c>
      <c r="C5" s="7" t="s">
        <v>139</v>
      </c>
      <c r="D5" s="7" t="s">
        <v>133</v>
      </c>
      <c r="E5" s="7">
        <v>45</v>
      </c>
      <c r="F5" s="7" t="s">
        <v>136</v>
      </c>
      <c r="G5" s="7" t="s">
        <v>155</v>
      </c>
      <c r="H5" s="1" t="s">
        <v>145</v>
      </c>
      <c r="I5" s="1" t="s">
        <v>146</v>
      </c>
      <c r="J5" s="1">
        <v>820</v>
      </c>
      <c r="K5" s="1">
        <v>20</v>
      </c>
      <c r="L5" s="1">
        <v>40</v>
      </c>
      <c r="M5" s="1">
        <v>30</v>
      </c>
      <c r="N5" s="1">
        <v>43</v>
      </c>
      <c r="O5" s="1">
        <f t="shared" si="0"/>
        <v>1290</v>
      </c>
      <c r="P5" s="1" t="s">
        <v>149</v>
      </c>
      <c r="Q5" s="1">
        <f t="shared" si="1"/>
        <v>193.5</v>
      </c>
      <c r="R5" s="1">
        <f t="shared" si="2"/>
        <v>216.5</v>
      </c>
      <c r="S5" s="1">
        <f t="shared" si="3"/>
        <v>6.4950000000000001</v>
      </c>
    </row>
    <row r="6" spans="1:19" x14ac:dyDescent="0.2">
      <c r="A6" s="7" t="s">
        <v>32</v>
      </c>
      <c r="C6" s="7" t="s">
        <v>140</v>
      </c>
      <c r="D6" s="7" t="s">
        <v>133</v>
      </c>
      <c r="E6" s="7">
        <v>60</v>
      </c>
      <c r="F6" s="7" t="s">
        <v>135</v>
      </c>
      <c r="G6" s="7" t="s">
        <v>156</v>
      </c>
      <c r="H6" s="1" t="s">
        <v>143</v>
      </c>
      <c r="I6" s="1" t="s">
        <v>146</v>
      </c>
      <c r="J6" s="1">
        <v>790</v>
      </c>
      <c r="K6" s="1">
        <v>20</v>
      </c>
      <c r="L6" s="1">
        <v>40</v>
      </c>
      <c r="M6" s="1">
        <v>35</v>
      </c>
      <c r="N6" s="1">
        <v>60</v>
      </c>
      <c r="O6" s="1">
        <f t="shared" si="0"/>
        <v>2100</v>
      </c>
      <c r="P6" s="1" t="s">
        <v>149</v>
      </c>
      <c r="Q6" s="1">
        <f t="shared" si="1"/>
        <v>315</v>
      </c>
      <c r="R6" s="1">
        <f t="shared" si="2"/>
        <v>935</v>
      </c>
      <c r="S6" s="1">
        <f t="shared" si="3"/>
        <v>28.05</v>
      </c>
    </row>
    <row r="7" spans="1:19" x14ac:dyDescent="0.2">
      <c r="A7" s="7" t="s">
        <v>32</v>
      </c>
      <c r="C7" s="7" t="s">
        <v>139</v>
      </c>
      <c r="D7" s="7" t="s">
        <v>133</v>
      </c>
      <c r="E7" s="7">
        <v>100</v>
      </c>
      <c r="F7" s="7" t="s">
        <v>22</v>
      </c>
      <c r="G7" s="7" t="s">
        <v>157</v>
      </c>
      <c r="H7" s="1" t="s">
        <v>145</v>
      </c>
      <c r="I7" s="1" t="s">
        <v>146</v>
      </c>
      <c r="J7" s="1">
        <v>740</v>
      </c>
      <c r="K7" s="1">
        <v>20</v>
      </c>
      <c r="L7" s="1">
        <v>40</v>
      </c>
      <c r="M7" s="1">
        <v>40</v>
      </c>
      <c r="N7" s="1">
        <v>80</v>
      </c>
      <c r="O7" s="1">
        <f t="shared" si="0"/>
        <v>3200</v>
      </c>
      <c r="P7" s="1" t="s">
        <v>149</v>
      </c>
      <c r="Q7" s="1">
        <f t="shared" si="1"/>
        <v>480</v>
      </c>
      <c r="R7" s="1">
        <f t="shared" si="2"/>
        <v>1920</v>
      </c>
      <c r="S7" s="1">
        <f t="shared" si="3"/>
        <v>57.599999999999994</v>
      </c>
    </row>
    <row r="8" spans="1:19" x14ac:dyDescent="0.2">
      <c r="A8" s="7" t="s">
        <v>32</v>
      </c>
      <c r="C8" s="7" t="s">
        <v>137</v>
      </c>
      <c r="D8" s="7" t="s">
        <v>133</v>
      </c>
      <c r="E8" s="7">
        <v>120</v>
      </c>
      <c r="F8" s="7" t="s">
        <v>136</v>
      </c>
      <c r="G8" s="7" t="s">
        <v>158</v>
      </c>
      <c r="H8" s="1" t="s">
        <v>142</v>
      </c>
      <c r="I8" s="1" t="s">
        <v>146</v>
      </c>
      <c r="J8" s="1">
        <v>780</v>
      </c>
      <c r="K8" s="1">
        <v>20</v>
      </c>
      <c r="L8" s="1">
        <v>40</v>
      </c>
      <c r="M8" s="1">
        <v>30</v>
      </c>
      <c r="N8" s="1">
        <v>100</v>
      </c>
      <c r="O8" s="1">
        <f t="shared" si="0"/>
        <v>3000</v>
      </c>
      <c r="P8" s="1" t="s">
        <v>149</v>
      </c>
      <c r="Q8" s="1">
        <f t="shared" si="1"/>
        <v>450</v>
      </c>
      <c r="R8" s="1">
        <f t="shared" si="2"/>
        <v>1710</v>
      </c>
      <c r="S8" s="1">
        <f t="shared" si="3"/>
        <v>51.3</v>
      </c>
    </row>
  </sheetData>
  <dataValidations count="1">
    <dataValidation type="list" allowBlank="1" showInputMessage="1" showErrorMessage="1" sqref="A2:A8" xr:uid="{542A3E1B-F6E4-49A0-8D22-081426697326}">
      <formula1>$AA$6:$AA$9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Procurement</vt:lpstr>
      <vt:lpstr>Market distribution</vt:lpstr>
    </vt:vector>
  </TitlesOfParts>
  <Company>Genpact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Nair, Binita</dc:creator>
  <cp:lastModifiedBy>Nair, Binita</cp:lastModifiedBy>
  <dcterms:created xsi:type="dcterms:W3CDTF">2022-06-03T05:06:52Z</dcterms:created>
  <dcterms:modified xsi:type="dcterms:W3CDTF">2022-11-07T09:49:30Z</dcterms:modified>
</cp:coreProperties>
</file>